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5480" windowHeight="8190" tabRatio="675"/>
  </bookViews>
  <sheets>
    <sheet name="Anex A1 Frmtfor AAUM disclosure" sheetId="8" r:id="rId1"/>
    <sheet name="Anex A2 Frmt AAUM stateUT wise " sheetId="9" r:id="rId2"/>
  </sheets>
  <definedNames>
    <definedName name="_xlnm._FilterDatabase" localSheetId="1" hidden="1">'Anex A2 Frmt AAUM stateUT wise '!$B$4:$L$43</definedName>
  </definedNames>
  <calcPr calcId="125725"/>
</workbook>
</file>

<file path=xl/calcChain.xml><?xml version="1.0" encoding="utf-8"?>
<calcChain xmlns="http://schemas.openxmlformats.org/spreadsheetml/2006/main">
  <c r="K37" i="9"/>
  <c r="BK8" i="8"/>
  <c r="BK9" s="1"/>
  <c r="C9"/>
  <c r="D9"/>
  <c r="E9"/>
  <c r="F9"/>
  <c r="G9"/>
  <c r="H9"/>
  <c r="I9"/>
  <c r="J9"/>
  <c r="K9"/>
  <c r="L9"/>
  <c r="M9"/>
  <c r="N9"/>
  <c r="O9"/>
  <c r="P9"/>
  <c r="Q9"/>
  <c r="R9"/>
  <c r="S9"/>
  <c r="T9"/>
  <c r="U9"/>
  <c r="V9"/>
  <c r="W9"/>
  <c r="X9"/>
  <c r="Y9"/>
  <c r="Y29" s="1"/>
  <c r="Z9"/>
  <c r="AA9"/>
  <c r="AB9"/>
  <c r="AC9"/>
  <c r="AD9"/>
  <c r="AE9"/>
  <c r="AF9"/>
  <c r="AG9"/>
  <c r="AH9"/>
  <c r="AI9"/>
  <c r="AJ9"/>
  <c r="AK9"/>
  <c r="AL9"/>
  <c r="AM9"/>
  <c r="AN9"/>
  <c r="AO9"/>
  <c r="AP9"/>
  <c r="AQ9"/>
  <c r="AR9"/>
  <c r="AS9"/>
  <c r="AT9"/>
  <c r="AU9"/>
  <c r="AV9"/>
  <c r="AW9"/>
  <c r="AX9"/>
  <c r="AY9"/>
  <c r="AZ9"/>
  <c r="BA9"/>
  <c r="BB9"/>
  <c r="BC9"/>
  <c r="BD9"/>
  <c r="BE9"/>
  <c r="BF9"/>
  <c r="BG9"/>
  <c r="BH9"/>
  <c r="BI9"/>
  <c r="BJ9"/>
  <c r="BK11"/>
  <c r="BK12" s="1"/>
  <c r="C12"/>
  <c r="D12"/>
  <c r="E12"/>
  <c r="F12"/>
  <c r="G12"/>
  <c r="H12"/>
  <c r="I12"/>
  <c r="J12"/>
  <c r="K12"/>
  <c r="L12"/>
  <c r="M12"/>
  <c r="N12"/>
  <c r="O12"/>
  <c r="P12"/>
  <c r="Q12"/>
  <c r="R12"/>
  <c r="S12"/>
  <c r="T12"/>
  <c r="U12"/>
  <c r="V12"/>
  <c r="W12"/>
  <c r="W29" s="1"/>
  <c r="X12"/>
  <c r="Y12"/>
  <c r="Z12"/>
  <c r="AA12"/>
  <c r="AA29" s="1"/>
  <c r="AB12"/>
  <c r="AC12"/>
  <c r="AD12"/>
  <c r="AE12"/>
  <c r="AF12"/>
  <c r="AG12"/>
  <c r="AH12"/>
  <c r="AI12"/>
  <c r="AJ12"/>
  <c r="AK12"/>
  <c r="AL12"/>
  <c r="AM12"/>
  <c r="AN12"/>
  <c r="AO12"/>
  <c r="AP12"/>
  <c r="AQ12"/>
  <c r="AR12"/>
  <c r="AS12"/>
  <c r="AT12"/>
  <c r="AU12"/>
  <c r="AV12"/>
  <c r="AW12"/>
  <c r="AX12"/>
  <c r="AY12"/>
  <c r="AZ12"/>
  <c r="BA12"/>
  <c r="BB12"/>
  <c r="BC12"/>
  <c r="BD12"/>
  <c r="BE12"/>
  <c r="BF12"/>
  <c r="BG12"/>
  <c r="BH12"/>
  <c r="BI12"/>
  <c r="BJ12"/>
  <c r="BK14"/>
  <c r="C15"/>
  <c r="D15"/>
  <c r="E15"/>
  <c r="F15"/>
  <c r="G15"/>
  <c r="H15"/>
  <c r="I15"/>
  <c r="J15"/>
  <c r="K15"/>
  <c r="L15"/>
  <c r="M15"/>
  <c r="N15"/>
  <c r="O15"/>
  <c r="P15"/>
  <c r="Q15"/>
  <c r="R15"/>
  <c r="S15"/>
  <c r="T15"/>
  <c r="U15"/>
  <c r="V15"/>
  <c r="W15"/>
  <c r="X15"/>
  <c r="Y15"/>
  <c r="Z15"/>
  <c r="AA15"/>
  <c r="AB15"/>
  <c r="AC15"/>
  <c r="AD15"/>
  <c r="AE15"/>
  <c r="AF15"/>
  <c r="AG15"/>
  <c r="AH15"/>
  <c r="AH29" s="1"/>
  <c r="AI15"/>
  <c r="AJ15"/>
  <c r="AK15"/>
  <c r="AL15"/>
  <c r="AM15"/>
  <c r="AN15"/>
  <c r="AO15"/>
  <c r="AP15"/>
  <c r="AP29" s="1"/>
  <c r="AQ15"/>
  <c r="AR15"/>
  <c r="AS15"/>
  <c r="AT15"/>
  <c r="AU15"/>
  <c r="AV15"/>
  <c r="AW15"/>
  <c r="AX15"/>
  <c r="AX29" s="1"/>
  <c r="AY15"/>
  <c r="AZ15"/>
  <c r="BA15"/>
  <c r="BB15"/>
  <c r="BC15"/>
  <c r="BD15"/>
  <c r="BE15"/>
  <c r="BF15"/>
  <c r="BG15"/>
  <c r="BH15"/>
  <c r="BI15"/>
  <c r="BJ15"/>
  <c r="BK17"/>
  <c r="BK18" s="1"/>
  <c r="C18"/>
  <c r="D18"/>
  <c r="E18"/>
  <c r="F18"/>
  <c r="G18"/>
  <c r="H18"/>
  <c r="I18"/>
  <c r="J18"/>
  <c r="K18"/>
  <c r="L18"/>
  <c r="M18"/>
  <c r="N18"/>
  <c r="O18"/>
  <c r="P18"/>
  <c r="Q18"/>
  <c r="R18"/>
  <c r="S18"/>
  <c r="T18"/>
  <c r="U18"/>
  <c r="V18"/>
  <c r="W18"/>
  <c r="X18"/>
  <c r="Y18"/>
  <c r="Z18"/>
  <c r="AA18"/>
  <c r="AB18"/>
  <c r="AC18"/>
  <c r="AD18"/>
  <c r="AE18"/>
  <c r="AF18"/>
  <c r="AG18"/>
  <c r="AH18"/>
  <c r="AI18"/>
  <c r="AJ18"/>
  <c r="AK18"/>
  <c r="AL18"/>
  <c r="AM18"/>
  <c r="AN18"/>
  <c r="AO18"/>
  <c r="AP18"/>
  <c r="AQ18"/>
  <c r="AR18"/>
  <c r="AS18"/>
  <c r="AT18"/>
  <c r="AU18"/>
  <c r="AV18"/>
  <c r="AW18"/>
  <c r="AX18"/>
  <c r="AY18"/>
  <c r="AZ18"/>
  <c r="BA18"/>
  <c r="BB18"/>
  <c r="BC18"/>
  <c r="BD18"/>
  <c r="BE18"/>
  <c r="BF18"/>
  <c r="BG18"/>
  <c r="BH18"/>
  <c r="BI18"/>
  <c r="BJ18"/>
  <c r="BK20"/>
  <c r="BK21" s="1"/>
  <c r="C21"/>
  <c r="D21"/>
  <c r="E21"/>
  <c r="F21"/>
  <c r="G21"/>
  <c r="H21"/>
  <c r="I21"/>
  <c r="J21"/>
  <c r="K21"/>
  <c r="L21"/>
  <c r="M21"/>
  <c r="N21"/>
  <c r="O21"/>
  <c r="P21"/>
  <c r="Q21"/>
  <c r="R21"/>
  <c r="S21"/>
  <c r="T21"/>
  <c r="U21"/>
  <c r="V21"/>
  <c r="W21"/>
  <c r="X21"/>
  <c r="Y21"/>
  <c r="Z21"/>
  <c r="AA21"/>
  <c r="AB21"/>
  <c r="AC21"/>
  <c r="AD21"/>
  <c r="AE21"/>
  <c r="AF21"/>
  <c r="AG21"/>
  <c r="AH21"/>
  <c r="AI21"/>
  <c r="AJ21"/>
  <c r="AK21"/>
  <c r="AL21"/>
  <c r="AM21"/>
  <c r="AN21"/>
  <c r="AO21"/>
  <c r="AP21"/>
  <c r="AQ21"/>
  <c r="AR21"/>
  <c r="AS21"/>
  <c r="AT21"/>
  <c r="AU21"/>
  <c r="AV21"/>
  <c r="AW21"/>
  <c r="AX21"/>
  <c r="AY21"/>
  <c r="AZ21"/>
  <c r="BA21"/>
  <c r="BB21"/>
  <c r="BC21"/>
  <c r="BD21"/>
  <c r="BE21"/>
  <c r="BF21"/>
  <c r="BG21"/>
  <c r="BH21"/>
  <c r="BI21"/>
  <c r="BJ21"/>
  <c r="BK23"/>
  <c r="BK24"/>
  <c r="BK25"/>
  <c r="BK26"/>
  <c r="BK27"/>
  <c r="C28"/>
  <c r="D28"/>
  <c r="E28"/>
  <c r="F28"/>
  <c r="G28"/>
  <c r="H28"/>
  <c r="I28"/>
  <c r="J28"/>
  <c r="K28"/>
  <c r="L28"/>
  <c r="M28"/>
  <c r="N28"/>
  <c r="O28"/>
  <c r="P28"/>
  <c r="Q28"/>
  <c r="R28"/>
  <c r="S28"/>
  <c r="T28"/>
  <c r="U28"/>
  <c r="V28"/>
  <c r="W28"/>
  <c r="X28"/>
  <c r="Y28"/>
  <c r="Z28"/>
  <c r="AA28"/>
  <c r="AB28"/>
  <c r="AC28"/>
  <c r="AD28"/>
  <c r="AE28"/>
  <c r="AF28"/>
  <c r="AG28"/>
  <c r="AH28"/>
  <c r="AI28"/>
  <c r="AJ28"/>
  <c r="AK28"/>
  <c r="AL28"/>
  <c r="AM28"/>
  <c r="AN28"/>
  <c r="AO28"/>
  <c r="AP28"/>
  <c r="AQ28"/>
  <c r="AR28"/>
  <c r="AS28"/>
  <c r="AT28"/>
  <c r="AU28"/>
  <c r="AV28"/>
  <c r="AW28"/>
  <c r="AX28"/>
  <c r="AY28"/>
  <c r="AZ28"/>
  <c r="BA28"/>
  <c r="BB28"/>
  <c r="BC28"/>
  <c r="BD28"/>
  <c r="BE28"/>
  <c r="BF28"/>
  <c r="BG28"/>
  <c r="BH28"/>
  <c r="BI28"/>
  <c r="BJ28"/>
  <c r="N29"/>
  <c r="AE29"/>
  <c r="BF29"/>
  <c r="BK33"/>
  <c r="BK34" s="1"/>
  <c r="C34"/>
  <c r="D34"/>
  <c r="E34"/>
  <c r="F34"/>
  <c r="G34"/>
  <c r="H34"/>
  <c r="I34"/>
  <c r="J34"/>
  <c r="K34"/>
  <c r="L34"/>
  <c r="M34"/>
  <c r="N34"/>
  <c r="N42" s="1"/>
  <c r="O34"/>
  <c r="P34"/>
  <c r="Q34"/>
  <c r="R34"/>
  <c r="S34"/>
  <c r="T34"/>
  <c r="U34"/>
  <c r="V34"/>
  <c r="W34"/>
  <c r="X34"/>
  <c r="Y34"/>
  <c r="Z34"/>
  <c r="Z42" s="1"/>
  <c r="AA34"/>
  <c r="AB34"/>
  <c r="AC34"/>
  <c r="AD34"/>
  <c r="AE34"/>
  <c r="AF34"/>
  <c r="AG34"/>
  <c r="AH34"/>
  <c r="AH42" s="1"/>
  <c r="AI34"/>
  <c r="AJ34"/>
  <c r="AK34"/>
  <c r="AL34"/>
  <c r="AM34"/>
  <c r="AN34"/>
  <c r="AO34"/>
  <c r="AP34"/>
  <c r="AP42" s="1"/>
  <c r="AQ34"/>
  <c r="AR34"/>
  <c r="AS34"/>
  <c r="AT34"/>
  <c r="AU34"/>
  <c r="AV34"/>
  <c r="AW34"/>
  <c r="AX34"/>
  <c r="AX42" s="1"/>
  <c r="AY34"/>
  <c r="AZ34"/>
  <c r="BA34"/>
  <c r="BB34"/>
  <c r="BC34"/>
  <c r="BD34"/>
  <c r="BE34"/>
  <c r="BF34"/>
  <c r="BF42" s="1"/>
  <c r="BG34"/>
  <c r="BH34"/>
  <c r="BI34"/>
  <c r="BJ34"/>
  <c r="BK36"/>
  <c r="BK37"/>
  <c r="BK38"/>
  <c r="BK39"/>
  <c r="BK40"/>
  <c r="C41"/>
  <c r="D41"/>
  <c r="E41"/>
  <c r="F41"/>
  <c r="G41"/>
  <c r="H41"/>
  <c r="I41"/>
  <c r="J41"/>
  <c r="K41"/>
  <c r="L41"/>
  <c r="M41"/>
  <c r="N41"/>
  <c r="O41"/>
  <c r="O42" s="1"/>
  <c r="P41"/>
  <c r="P42" s="1"/>
  <c r="Q41"/>
  <c r="R41"/>
  <c r="S41"/>
  <c r="T41"/>
  <c r="U41"/>
  <c r="V41"/>
  <c r="W41"/>
  <c r="W42" s="1"/>
  <c r="X41"/>
  <c r="X42" s="1"/>
  <c r="Y41"/>
  <c r="Z41"/>
  <c r="AA41"/>
  <c r="AA42" s="1"/>
  <c r="AB41"/>
  <c r="AC41"/>
  <c r="AD41"/>
  <c r="AE41"/>
  <c r="AE42" s="1"/>
  <c r="AF41"/>
  <c r="AF42" s="1"/>
  <c r="AG41"/>
  <c r="AH41"/>
  <c r="AI41"/>
  <c r="AI42" s="1"/>
  <c r="AJ41"/>
  <c r="AK41"/>
  <c r="AL41"/>
  <c r="AM41"/>
  <c r="AM42" s="1"/>
  <c r="AN41"/>
  <c r="AN42" s="1"/>
  <c r="AO41"/>
  <c r="AP41"/>
  <c r="AQ41"/>
  <c r="AQ42" s="1"/>
  <c r="AR41"/>
  <c r="AS41"/>
  <c r="AT41"/>
  <c r="AU41"/>
  <c r="AU42" s="1"/>
  <c r="AV41"/>
  <c r="AV42" s="1"/>
  <c r="AW41"/>
  <c r="AX41"/>
  <c r="AY41"/>
  <c r="AY42" s="1"/>
  <c r="AZ41"/>
  <c r="BA41"/>
  <c r="BB41"/>
  <c r="BC41"/>
  <c r="BC42" s="1"/>
  <c r="BD41"/>
  <c r="BD42" s="1"/>
  <c r="BE41"/>
  <c r="BF41"/>
  <c r="BG41"/>
  <c r="BG42" s="1"/>
  <c r="BH41"/>
  <c r="BI41"/>
  <c r="BJ41"/>
  <c r="C42"/>
  <c r="G42"/>
  <c r="K42"/>
  <c r="R42"/>
  <c r="V42"/>
  <c r="AB42"/>
  <c r="AD42"/>
  <c r="AJ42"/>
  <c r="AL42"/>
  <c r="AR42"/>
  <c r="AT42"/>
  <c r="AZ42"/>
  <c r="BB42"/>
  <c r="BH42"/>
  <c r="BJ42"/>
  <c r="BK46"/>
  <c r="C47"/>
  <c r="D47"/>
  <c r="E47"/>
  <c r="F47"/>
  <c r="G47"/>
  <c r="H47"/>
  <c r="I47"/>
  <c r="J47"/>
  <c r="K47"/>
  <c r="L47"/>
  <c r="M47"/>
  <c r="N47"/>
  <c r="O47"/>
  <c r="P47"/>
  <c r="Q47"/>
  <c r="R47"/>
  <c r="S47"/>
  <c r="T47"/>
  <c r="U47"/>
  <c r="V47"/>
  <c r="W47"/>
  <c r="X47"/>
  <c r="Y47"/>
  <c r="Z47"/>
  <c r="AA47"/>
  <c r="AB47"/>
  <c r="AC47"/>
  <c r="AD47"/>
  <c r="AE47"/>
  <c r="AF47"/>
  <c r="AG47"/>
  <c r="AH47"/>
  <c r="AI47"/>
  <c r="AJ47"/>
  <c r="AK47"/>
  <c r="AL47"/>
  <c r="AM47"/>
  <c r="AN47"/>
  <c r="AO47"/>
  <c r="AP47"/>
  <c r="AQ47"/>
  <c r="AR47"/>
  <c r="AS47"/>
  <c r="AT47"/>
  <c r="AU47"/>
  <c r="AV47"/>
  <c r="AW47"/>
  <c r="AX47"/>
  <c r="AY47"/>
  <c r="AZ47"/>
  <c r="BA47"/>
  <c r="BB47"/>
  <c r="BC47"/>
  <c r="BD47"/>
  <c r="BE47"/>
  <c r="BF47"/>
  <c r="BG47"/>
  <c r="BH47"/>
  <c r="BI47"/>
  <c r="BJ47"/>
  <c r="BK47"/>
  <c r="BK51"/>
  <c r="BK52" s="1"/>
  <c r="C52"/>
  <c r="C56" s="1"/>
  <c r="D52"/>
  <c r="E52"/>
  <c r="F52"/>
  <c r="G52"/>
  <c r="H52"/>
  <c r="I52"/>
  <c r="J52"/>
  <c r="K52"/>
  <c r="K56" s="1"/>
  <c r="L52"/>
  <c r="M52"/>
  <c r="N52"/>
  <c r="O52"/>
  <c r="P52"/>
  <c r="Q52"/>
  <c r="R52"/>
  <c r="S52"/>
  <c r="T52"/>
  <c r="U52"/>
  <c r="V52"/>
  <c r="W52"/>
  <c r="X52"/>
  <c r="Y52"/>
  <c r="Z52"/>
  <c r="AA52"/>
  <c r="AB52"/>
  <c r="AC52"/>
  <c r="AD52"/>
  <c r="AE52"/>
  <c r="AF52"/>
  <c r="AG52"/>
  <c r="AH52"/>
  <c r="AI52"/>
  <c r="AJ52"/>
  <c r="AK52"/>
  <c r="AL52"/>
  <c r="AM52"/>
  <c r="AN52"/>
  <c r="AO52"/>
  <c r="AP52"/>
  <c r="AQ52"/>
  <c r="AR52"/>
  <c r="AS52"/>
  <c r="AT52"/>
  <c r="AU52"/>
  <c r="AV52"/>
  <c r="AW52"/>
  <c r="AX52"/>
  <c r="AY52"/>
  <c r="AZ52"/>
  <c r="BA52"/>
  <c r="BB52"/>
  <c r="BC52"/>
  <c r="BD52"/>
  <c r="BE52"/>
  <c r="BF52"/>
  <c r="BG52"/>
  <c r="BH52"/>
  <c r="BI52"/>
  <c r="BJ52"/>
  <c r="BK54"/>
  <c r="BK55" s="1"/>
  <c r="C55"/>
  <c r="D55"/>
  <c r="D56" s="1"/>
  <c r="E55"/>
  <c r="E56" s="1"/>
  <c r="F55"/>
  <c r="G55"/>
  <c r="H55"/>
  <c r="I55"/>
  <c r="I56" s="1"/>
  <c r="J55"/>
  <c r="K55"/>
  <c r="L55"/>
  <c r="M55"/>
  <c r="M56" s="1"/>
  <c r="N55"/>
  <c r="O55"/>
  <c r="P55"/>
  <c r="P56" s="1"/>
  <c r="Q55"/>
  <c r="Q56" s="1"/>
  <c r="R55"/>
  <c r="S55"/>
  <c r="T55"/>
  <c r="T56" s="1"/>
  <c r="U55"/>
  <c r="U56" s="1"/>
  <c r="V55"/>
  <c r="W55"/>
  <c r="X55"/>
  <c r="X56" s="1"/>
  <c r="Y55"/>
  <c r="Y56" s="1"/>
  <c r="Z55"/>
  <c r="AA55"/>
  <c r="AB55"/>
  <c r="AB56" s="1"/>
  <c r="AC55"/>
  <c r="AC56" s="1"/>
  <c r="AD55"/>
  <c r="AE55"/>
  <c r="AF55"/>
  <c r="AF56" s="1"/>
  <c r="AG55"/>
  <c r="AG56" s="1"/>
  <c r="AH55"/>
  <c r="AI55"/>
  <c r="AJ55"/>
  <c r="AJ56" s="1"/>
  <c r="AK55"/>
  <c r="AK56" s="1"/>
  <c r="AL55"/>
  <c r="AM55"/>
  <c r="AN55"/>
  <c r="AN56" s="1"/>
  <c r="AO55"/>
  <c r="AO56" s="1"/>
  <c r="AP55"/>
  <c r="AQ55"/>
  <c r="AR55"/>
  <c r="AR56" s="1"/>
  <c r="AS55"/>
  <c r="AS56" s="1"/>
  <c r="AT55"/>
  <c r="AU55"/>
  <c r="AV55"/>
  <c r="AV56" s="1"/>
  <c r="AW55"/>
  <c r="AW56" s="1"/>
  <c r="AX55"/>
  <c r="AY55"/>
  <c r="AZ55"/>
  <c r="AZ56" s="1"/>
  <c r="BA55"/>
  <c r="BA56" s="1"/>
  <c r="BB55"/>
  <c r="BC55"/>
  <c r="BD55"/>
  <c r="BD56" s="1"/>
  <c r="BE55"/>
  <c r="BE56" s="1"/>
  <c r="BF55"/>
  <c r="BG55"/>
  <c r="BH55"/>
  <c r="BH56" s="1"/>
  <c r="BI55"/>
  <c r="BI56" s="1"/>
  <c r="BJ55"/>
  <c r="G56"/>
  <c r="N56"/>
  <c r="O56"/>
  <c r="R56"/>
  <c r="S56"/>
  <c r="V56"/>
  <c r="W56"/>
  <c r="Z56"/>
  <c r="AA56"/>
  <c r="AD56"/>
  <c r="AE56"/>
  <c r="AH56"/>
  <c r="AI56"/>
  <c r="AL56"/>
  <c r="AM56"/>
  <c r="AP56"/>
  <c r="AQ56"/>
  <c r="AT56"/>
  <c r="AU56"/>
  <c r="AX56"/>
  <c r="AY56"/>
  <c r="BB56"/>
  <c r="BC56"/>
  <c r="BF56"/>
  <c r="BG56"/>
  <c r="BJ56"/>
  <c r="BK60"/>
  <c r="BK61" s="1"/>
  <c r="C61"/>
  <c r="D61"/>
  <c r="E61"/>
  <c r="F61"/>
  <c r="G61"/>
  <c r="H61"/>
  <c r="I61"/>
  <c r="J61"/>
  <c r="K61"/>
  <c r="L61"/>
  <c r="M61"/>
  <c r="N61"/>
  <c r="O61"/>
  <c r="P61"/>
  <c r="Q61"/>
  <c r="R61"/>
  <c r="S61"/>
  <c r="T61"/>
  <c r="U61"/>
  <c r="V61"/>
  <c r="W61"/>
  <c r="X61"/>
  <c r="Y61"/>
  <c r="Z61"/>
  <c r="AA61"/>
  <c r="AB61"/>
  <c r="AC61"/>
  <c r="AD61"/>
  <c r="AE61"/>
  <c r="AF61"/>
  <c r="AG61"/>
  <c r="AH61"/>
  <c r="AI61"/>
  <c r="AJ61"/>
  <c r="AK61"/>
  <c r="AL61"/>
  <c r="AM61"/>
  <c r="AN61"/>
  <c r="AO61"/>
  <c r="AP61"/>
  <c r="AQ61"/>
  <c r="AR61"/>
  <c r="AS61"/>
  <c r="AT61"/>
  <c r="AU61"/>
  <c r="AV61"/>
  <c r="AW61"/>
  <c r="AX61"/>
  <c r="AY61"/>
  <c r="AZ61"/>
  <c r="BA61"/>
  <c r="BB61"/>
  <c r="BC61"/>
  <c r="BD61"/>
  <c r="BE61"/>
  <c r="BF61"/>
  <c r="BG61"/>
  <c r="BH61"/>
  <c r="BI61"/>
  <c r="BJ61"/>
  <c r="BK66"/>
  <c r="BK67" s="1"/>
  <c r="C67"/>
  <c r="D67"/>
  <c r="E67"/>
  <c r="F67"/>
  <c r="G67"/>
  <c r="H67"/>
  <c r="I67"/>
  <c r="J67"/>
  <c r="K67"/>
  <c r="L67"/>
  <c r="M67"/>
  <c r="N67"/>
  <c r="O67"/>
  <c r="P67"/>
  <c r="Q67"/>
  <c r="R67"/>
  <c r="S67"/>
  <c r="T67"/>
  <c r="U67"/>
  <c r="V67"/>
  <c r="W67"/>
  <c r="X67"/>
  <c r="Y67"/>
  <c r="Z67"/>
  <c r="AA67"/>
  <c r="AB67"/>
  <c r="AC67"/>
  <c r="AD67"/>
  <c r="AE67"/>
  <c r="AF67"/>
  <c r="AG67"/>
  <c r="AH67"/>
  <c r="AI67"/>
  <c r="AJ67"/>
  <c r="AK67"/>
  <c r="AL67"/>
  <c r="AM67"/>
  <c r="AN67"/>
  <c r="AO67"/>
  <c r="AP67"/>
  <c r="AQ67"/>
  <c r="AR67"/>
  <c r="AS67"/>
  <c r="AT67"/>
  <c r="AU67"/>
  <c r="AV67"/>
  <c r="AW67"/>
  <c r="AX67"/>
  <c r="AY67"/>
  <c r="AZ67"/>
  <c r="BA67"/>
  <c r="BB67"/>
  <c r="BC67"/>
  <c r="BD67"/>
  <c r="BE67"/>
  <c r="BF67"/>
  <c r="BG67"/>
  <c r="BH67"/>
  <c r="BI67"/>
  <c r="BJ67"/>
  <c r="G42" i="9"/>
  <c r="E42"/>
  <c r="K5"/>
  <c r="L42"/>
  <c r="F42"/>
  <c r="D42"/>
  <c r="J42"/>
  <c r="H42"/>
  <c r="K41"/>
  <c r="K40"/>
  <c r="K39"/>
  <c r="K38"/>
  <c r="K36"/>
  <c r="K35"/>
  <c r="K34"/>
  <c r="K33"/>
  <c r="K32"/>
  <c r="K31"/>
  <c r="K30"/>
  <c r="K29"/>
  <c r="K28"/>
  <c r="K27"/>
  <c r="K26"/>
  <c r="K25"/>
  <c r="K24"/>
  <c r="K23"/>
  <c r="K22"/>
  <c r="K21"/>
  <c r="K20"/>
  <c r="K19"/>
  <c r="K18"/>
  <c r="K17"/>
  <c r="K16"/>
  <c r="K15"/>
  <c r="K14"/>
  <c r="K13"/>
  <c r="K12"/>
  <c r="K11"/>
  <c r="K10"/>
  <c r="K9"/>
  <c r="K8"/>
  <c r="K7"/>
  <c r="K6"/>
  <c r="BI42" i="8" l="1"/>
  <c r="BA42"/>
  <c r="AS42"/>
  <c r="AK42"/>
  <c r="AC42"/>
  <c r="U42"/>
  <c r="Q42"/>
  <c r="I42"/>
  <c r="E42"/>
  <c r="E63" s="1"/>
  <c r="BH29"/>
  <c r="BH63" s="1"/>
  <c r="AZ29"/>
  <c r="AR29"/>
  <c r="AF29"/>
  <c r="AF63" s="1"/>
  <c r="X29"/>
  <c r="X63" s="1"/>
  <c r="L29"/>
  <c r="J56"/>
  <c r="F56"/>
  <c r="BE42"/>
  <c r="AW42"/>
  <c r="AO42"/>
  <c r="AG42"/>
  <c r="Y42"/>
  <c r="M42"/>
  <c r="BD29"/>
  <c r="AV29"/>
  <c r="AN29"/>
  <c r="AJ29"/>
  <c r="AB29"/>
  <c r="T29"/>
  <c r="T63" s="1"/>
  <c r="P29"/>
  <c r="P63" s="1"/>
  <c r="H29"/>
  <c r="D29"/>
  <c r="BJ29"/>
  <c r="BJ63" s="1"/>
  <c r="BB29"/>
  <c r="BB63" s="1"/>
  <c r="AT29"/>
  <c r="AL29"/>
  <c r="AD29"/>
  <c r="Z29"/>
  <c r="R29"/>
  <c r="J29"/>
  <c r="F29"/>
  <c r="I42" i="9"/>
  <c r="H56" i="8"/>
  <c r="T42"/>
  <c r="L42"/>
  <c r="L63" s="1"/>
  <c r="J42"/>
  <c r="J63" s="1"/>
  <c r="H42"/>
  <c r="F42"/>
  <c r="AV63"/>
  <c r="Z63"/>
  <c r="W63"/>
  <c r="L56"/>
  <c r="BK56"/>
  <c r="BI29"/>
  <c r="BG29"/>
  <c r="BE29"/>
  <c r="BC29"/>
  <c r="BC63" s="1"/>
  <c r="BA29"/>
  <c r="BA63" s="1"/>
  <c r="AY29"/>
  <c r="AW29"/>
  <c r="AW63" s="1"/>
  <c r="AU29"/>
  <c r="AU63" s="1"/>
  <c r="AZ63"/>
  <c r="AP63"/>
  <c r="BD63"/>
  <c r="AJ63"/>
  <c r="AE63"/>
  <c r="F63"/>
  <c r="BF63"/>
  <c r="AX63"/>
  <c r="AT63"/>
  <c r="AH63"/>
  <c r="AA63"/>
  <c r="Y63"/>
  <c r="N63"/>
  <c r="BG63"/>
  <c r="AY63"/>
  <c r="AS29"/>
  <c r="AS63" s="1"/>
  <c r="AQ29"/>
  <c r="AQ63" s="1"/>
  <c r="AO29"/>
  <c r="AO63" s="1"/>
  <c r="AM29"/>
  <c r="AM63" s="1"/>
  <c r="AK29"/>
  <c r="AK63" s="1"/>
  <c r="AI29"/>
  <c r="AI63" s="1"/>
  <c r="AG29"/>
  <c r="AG63" s="1"/>
  <c r="AC29"/>
  <c r="U29"/>
  <c r="S29"/>
  <c r="Q29"/>
  <c r="Q63" s="1"/>
  <c r="O29"/>
  <c r="O63" s="1"/>
  <c r="M29"/>
  <c r="M63" s="1"/>
  <c r="K29"/>
  <c r="G29"/>
  <c r="G63" s="1"/>
  <c r="E29"/>
  <c r="C29"/>
  <c r="C63" s="1"/>
  <c r="K42" i="9"/>
  <c r="AN63" i="8"/>
  <c r="AL63"/>
  <c r="S42"/>
  <c r="S63" s="1"/>
  <c r="BK41"/>
  <c r="BK42" s="1"/>
  <c r="D42"/>
  <c r="D63" s="1"/>
  <c r="AR63"/>
  <c r="AD63"/>
  <c r="AB63"/>
  <c r="R63"/>
  <c r="H63"/>
  <c r="V29"/>
  <c r="V63" s="1"/>
  <c r="BK28"/>
  <c r="BK15"/>
  <c r="I29"/>
  <c r="K63"/>
  <c r="I63"/>
  <c r="AC63" l="1"/>
  <c r="U63"/>
  <c r="BI63"/>
  <c r="BE63"/>
  <c r="BK29"/>
  <c r="BK63" s="1"/>
</calcChain>
</file>

<file path=xl/sharedStrings.xml><?xml version="1.0" encoding="utf-8"?>
<sst xmlns="http://schemas.openxmlformats.org/spreadsheetml/2006/main" count="161" uniqueCount="125">
  <si>
    <t>A</t>
  </si>
  <si>
    <t>B</t>
  </si>
  <si>
    <t>ELSS</t>
  </si>
  <si>
    <t>Gilt</t>
  </si>
  <si>
    <t>D</t>
  </si>
  <si>
    <t>F</t>
  </si>
  <si>
    <t>INCOME / DEBT ORIENTED SCHEMES</t>
  </si>
  <si>
    <t>GROWTH / EQUITY ORIENTED SCHEMES</t>
  </si>
  <si>
    <t>BALANCED SCHEMES</t>
  </si>
  <si>
    <t>EXCHANGE TRADED FUND</t>
  </si>
  <si>
    <t>FMP</t>
  </si>
  <si>
    <t>Total</t>
  </si>
  <si>
    <t>T15</t>
  </si>
  <si>
    <t>B15</t>
  </si>
  <si>
    <t>Liquid/ Money Market</t>
  </si>
  <si>
    <t>Debt (assured return)</t>
  </si>
  <si>
    <t>Other Debt Schemes</t>
  </si>
  <si>
    <t>Others</t>
  </si>
  <si>
    <t>C</t>
  </si>
  <si>
    <t>Balanced schemes</t>
  </si>
  <si>
    <t>GOLD ETF</t>
  </si>
  <si>
    <t xml:space="preserve">Other ETFs </t>
  </si>
  <si>
    <t>E</t>
  </si>
  <si>
    <t>FUND OF FUNDS INVESTING OVERSEAS</t>
  </si>
  <si>
    <t>Fund of funds investing overseas</t>
  </si>
  <si>
    <t>GRAND TOTAL</t>
  </si>
  <si>
    <t>Fund of Funds Scheme (Domestic)</t>
  </si>
  <si>
    <t>Through Associate Distributors</t>
  </si>
  <si>
    <t>Through Non - Associate Distributors</t>
  </si>
  <si>
    <t xml:space="preserve">T15 : Top 15 cities as identified by AMFI </t>
  </si>
  <si>
    <t xml:space="preserve">B15 : Other than T15  </t>
  </si>
  <si>
    <t xml:space="preserve">Through Direct Plan </t>
  </si>
  <si>
    <t>Scheme Category/ Scheme Name</t>
  </si>
  <si>
    <t xml:space="preserve">1 : Retail Investor </t>
  </si>
  <si>
    <t>2 : Corporates</t>
  </si>
  <si>
    <t>5 : High Networth Individuals</t>
  </si>
  <si>
    <t>I : Contribution of sponsor and its associates in AUM</t>
  </si>
  <si>
    <t>II : Contribution of other than sponsor and its associates in AUM</t>
  </si>
  <si>
    <t>I</t>
  </si>
  <si>
    <t>II</t>
  </si>
  <si>
    <t xml:space="preserve">Scheme names </t>
  </si>
  <si>
    <t>Category of Investor</t>
  </si>
  <si>
    <t xml:space="preserve">Name of the States/ Union Territories </t>
  </si>
  <si>
    <t>Andaman and Nicobar Islands</t>
  </si>
  <si>
    <t>Andhra Pradesh</t>
  </si>
  <si>
    <t>Arunachal Pradesh</t>
  </si>
  <si>
    <t>Assam</t>
  </si>
  <si>
    <t>Bihar</t>
  </si>
  <si>
    <t>Chandigarh</t>
  </si>
  <si>
    <t>Chhattisgarh</t>
  </si>
  <si>
    <t>Dadra and Nagar Haveli</t>
  </si>
  <si>
    <t>Daman and Diu</t>
  </si>
  <si>
    <t>Goa</t>
  </si>
  <si>
    <t>Gujarat</t>
  </si>
  <si>
    <t>Haryana</t>
  </si>
  <si>
    <t>Himachal Pradesh</t>
  </si>
  <si>
    <t>Jammu and Kashmir</t>
  </si>
  <si>
    <t>Jharkhand</t>
  </si>
  <si>
    <t>Karnataka</t>
  </si>
  <si>
    <t>Kerala</t>
  </si>
  <si>
    <t>Lakshadweep</t>
  </si>
  <si>
    <t>Madhya Pradesh</t>
  </si>
  <si>
    <t>Maharashtra</t>
  </si>
  <si>
    <t>Manipur</t>
  </si>
  <si>
    <t>Meghalaya</t>
  </si>
  <si>
    <t>Mizoram</t>
  </si>
  <si>
    <t>Nagaland</t>
  </si>
  <si>
    <t>New Delhi</t>
  </si>
  <si>
    <t>Orissa</t>
  </si>
  <si>
    <t>Pondicherry</t>
  </si>
  <si>
    <t>Punjab</t>
  </si>
  <si>
    <t>Rajasthan</t>
  </si>
  <si>
    <t>Sikkim</t>
  </si>
  <si>
    <t>Tamil Nadu</t>
  </si>
  <si>
    <t>Tripura</t>
  </si>
  <si>
    <t>Uttar Pradesh</t>
  </si>
  <si>
    <t>Uttarakhand</t>
  </si>
  <si>
    <t>West Bengal</t>
  </si>
  <si>
    <t>TOTAL</t>
  </si>
  <si>
    <t>Sl. No.</t>
  </si>
  <si>
    <t>(i)</t>
  </si>
  <si>
    <t>(ii)</t>
  </si>
  <si>
    <t>(iii)</t>
  </si>
  <si>
    <t>(iv)</t>
  </si>
  <si>
    <t>Grand Sub-Total (a+b+c+d+e+f)</t>
  </si>
  <si>
    <t>(v)</t>
  </si>
  <si>
    <t>(vi)</t>
  </si>
  <si>
    <t>Grand Sub-Total</t>
  </si>
  <si>
    <t>Grand Sub-Total (a+b)</t>
  </si>
  <si>
    <t>(a) Sub-Total</t>
  </si>
  <si>
    <t>(b) Sub-Total</t>
  </si>
  <si>
    <t xml:space="preserve">LIQUID SCHEMES </t>
  </si>
  <si>
    <t>OTHER DEBT ORIENTED SCHEMES</t>
  </si>
  <si>
    <t xml:space="preserve">Note: Name of new states / union territories shall be added alphabetically  </t>
  </si>
  <si>
    <t>(f) Sub-Total</t>
  </si>
  <si>
    <t xml:space="preserve"> (e) Sub-Total</t>
  </si>
  <si>
    <t xml:space="preserve"> (d) Sub-Total</t>
  </si>
  <si>
    <t>(c) Sub-Total</t>
  </si>
  <si>
    <t>GOLD EXCHANGE TRADED FUND</t>
  </si>
  <si>
    <t>OTHER EXCHANGE TRADED FUND</t>
  </si>
  <si>
    <t>FUND OF FUNDS INVESTING DOMESTIC</t>
  </si>
  <si>
    <t>Infrastructure Debt Funds</t>
  </si>
  <si>
    <t>3 : Banks/FIs</t>
  </si>
  <si>
    <t>GRAND TOTAL (A+B+C+D+E)</t>
  </si>
  <si>
    <t>4 : FIIs/FPIs</t>
  </si>
  <si>
    <t>IDBI Liquid Fund</t>
  </si>
  <si>
    <t>IDBI Gilt Fund</t>
  </si>
  <si>
    <t>IDBI Debt Opportunities Fund</t>
  </si>
  <si>
    <t>IDBI Dynamic Bond Fund</t>
  </si>
  <si>
    <t>IDBI Monthly Income Plan</t>
  </si>
  <si>
    <t>IDBI Short Term Bond Fund</t>
  </si>
  <si>
    <t>IDBI Ultra Short Term Fund</t>
  </si>
  <si>
    <t>IDBI Equity Advantage Fund</t>
  </si>
  <si>
    <t>IDBI Diversified Equity Fund</t>
  </si>
  <si>
    <t>IDBI India Top 100 Equity Fund</t>
  </si>
  <si>
    <t>IDBI Nifty Index Fund</t>
  </si>
  <si>
    <t>IDBI Nifty Junior Index Fund</t>
  </si>
  <si>
    <t>IDBI Gold Exchange Traded Fund</t>
  </si>
  <si>
    <t>IDBI Gold Fund</t>
  </si>
  <si>
    <t>IDBI Mutual Fund (All figures in Rs. Crore)</t>
  </si>
  <si>
    <t>Telangana</t>
  </si>
  <si>
    <t>IDBI Mutual Fund: Net Average Assets Under Management (AAUM) as on 30th April, 2017(All figures in Rs. Crore)</t>
  </si>
  <si>
    <t>Table showing State wise /Union Territory wise contribution to AAUM of category of schemes as on 30th April, 2017</t>
  </si>
  <si>
    <t>IDBI MIDCAP Fund</t>
  </si>
  <si>
    <t>IDBI Prudence Fund</t>
  </si>
</sst>
</file>

<file path=xl/styles.xml><?xml version="1.0" encoding="utf-8"?>
<styleSheet xmlns="http://schemas.openxmlformats.org/spreadsheetml/2006/main">
  <numFmts count="1">
    <numFmt numFmtId="164" formatCode="_(* #,##0.00_);_(* \(#,##0.00\);_(* &quot;-&quot;??_);_(@_)"/>
  </numFmts>
  <fonts count="13">
    <font>
      <sz val="10"/>
      <color indexed="8"/>
      <name val="Arial"/>
      <family val="2"/>
      <charset val="1"/>
    </font>
    <font>
      <sz val="10"/>
      <color indexed="8"/>
      <name val="Arial"/>
      <family val="2"/>
      <charset val="1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sz val="14"/>
      <name val="Trebuchet MS"/>
      <family val="2"/>
    </font>
    <font>
      <sz val="10"/>
      <name val="Trebuchet MS"/>
      <family val="2"/>
    </font>
    <font>
      <b/>
      <sz val="10"/>
      <name val="Trebuchet MS"/>
      <family val="2"/>
    </font>
    <font>
      <sz val="10"/>
      <color indexed="64"/>
      <name val="Arial"/>
      <family val="2"/>
    </font>
    <font>
      <b/>
      <sz val="12"/>
      <name val="Trebuchet MS"/>
      <family val="2"/>
    </font>
    <font>
      <sz val="12"/>
      <name val="Trebuchet MS"/>
      <family val="2"/>
    </font>
    <font>
      <i/>
      <sz val="10"/>
      <color indexed="8"/>
      <name val="Arial"/>
      <family val="2"/>
    </font>
    <font>
      <sz val="9"/>
      <color indexed="8"/>
      <name val="Arial"/>
      <family val="2"/>
      <charset val="1"/>
    </font>
    <font>
      <b/>
      <sz val="12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0" fontId="7" fillId="0" borderId="0"/>
    <xf numFmtId="0" fontId="3" fillId="0" borderId="0"/>
    <xf numFmtId="0" fontId="1" fillId="0" borderId="0"/>
  </cellStyleXfs>
  <cellXfs count="81">
    <xf numFmtId="0" fontId="0" fillId="0" borderId="0" xfId="0"/>
    <xf numFmtId="0" fontId="5" fillId="0" borderId="0" xfId="3" applyFont="1"/>
    <xf numFmtId="2" fontId="5" fillId="0" borderId="0" xfId="3" applyNumberFormat="1" applyFont="1"/>
    <xf numFmtId="0" fontId="0" fillId="0" borderId="0" xfId="0" applyBorder="1"/>
    <xf numFmtId="0" fontId="0" fillId="0" borderId="1" xfId="0" applyBorder="1"/>
    <xf numFmtId="0" fontId="2" fillId="0" borderId="0" xfId="0" applyFont="1" applyBorder="1"/>
    <xf numFmtId="2" fontId="6" fillId="0" borderId="0" xfId="3" applyNumberFormat="1" applyFont="1"/>
    <xf numFmtId="2" fontId="6" fillId="0" borderId="0" xfId="3" applyNumberFormat="1" applyFont="1" applyAlignment="1">
      <alignment horizontal="center"/>
    </xf>
    <xf numFmtId="0" fontId="6" fillId="0" borderId="0" xfId="3" applyFont="1" applyAlignment="1">
      <alignment horizontal="center"/>
    </xf>
    <xf numFmtId="0" fontId="6" fillId="0" borderId="0" xfId="3" applyFont="1"/>
    <xf numFmtId="2" fontId="9" fillId="0" borderId="0" xfId="3" applyNumberFormat="1" applyFont="1"/>
    <xf numFmtId="0" fontId="9" fillId="0" borderId="0" xfId="3" applyFont="1"/>
    <xf numFmtId="2" fontId="8" fillId="0" borderId="0" xfId="3" applyNumberFormat="1" applyFont="1"/>
    <xf numFmtId="0" fontId="8" fillId="0" borderId="0" xfId="3" applyFont="1"/>
    <xf numFmtId="0" fontId="6" fillId="0" borderId="1" xfId="3" applyNumberFormat="1" applyFont="1" applyFill="1" applyBorder="1" applyAlignment="1">
      <alignment horizontal="center" wrapText="1"/>
    </xf>
    <xf numFmtId="0" fontId="6" fillId="0" borderId="2" xfId="3" applyNumberFormat="1" applyFont="1" applyFill="1" applyBorder="1" applyAlignment="1">
      <alignment horizontal="center" wrapText="1"/>
    </xf>
    <xf numFmtId="0" fontId="6" fillId="0" borderId="3" xfId="3" applyNumberFormat="1" applyFont="1" applyFill="1" applyBorder="1" applyAlignment="1">
      <alignment horizontal="center" wrapText="1"/>
    </xf>
    <xf numFmtId="0" fontId="2" fillId="0" borderId="4" xfId="0" applyFont="1" applyBorder="1"/>
    <xf numFmtId="0" fontId="2" fillId="0" borderId="0" xfId="0" applyFont="1" applyFill="1" applyBorder="1"/>
    <xf numFmtId="0" fontId="11" fillId="0" borderId="1" xfId="2" applyFont="1" applyBorder="1" applyAlignment="1">
      <alignment horizontal="center"/>
    </xf>
    <xf numFmtId="0" fontId="11" fillId="0" borderId="1" xfId="2" applyFont="1" applyBorder="1" applyAlignment="1">
      <alignment horizontal="left"/>
    </xf>
    <xf numFmtId="0" fontId="11" fillId="0" borderId="1" xfId="2" applyFont="1" applyBorder="1"/>
    <xf numFmtId="2" fontId="6" fillId="0" borderId="1" xfId="3" applyNumberFormat="1" applyFont="1" applyFill="1" applyBorder="1" applyAlignment="1">
      <alignment horizontal="center" vertical="top" wrapText="1"/>
    </xf>
    <xf numFmtId="0" fontId="2" fillId="0" borderId="0" xfId="0" applyFont="1" applyBorder="1" applyAlignment="1">
      <alignment horizontal="right" wrapText="1"/>
    </xf>
    <xf numFmtId="0" fontId="2" fillId="0" borderId="5" xfId="0" applyFont="1" applyBorder="1" applyAlignment="1">
      <alignment wrapText="1"/>
    </xf>
    <xf numFmtId="0" fontId="0" fillId="0" borderId="5" xfId="0" applyFont="1" applyBorder="1" applyAlignment="1">
      <alignment wrapText="1"/>
    </xf>
    <xf numFmtId="0" fontId="0" fillId="0" borderId="5" xfId="0" applyBorder="1" applyAlignment="1">
      <alignment horizontal="right" wrapText="1"/>
    </xf>
    <xf numFmtId="0" fontId="2" fillId="0" borderId="5" xfId="0" applyFont="1" applyBorder="1" applyAlignment="1">
      <alignment horizontal="right" wrapText="1"/>
    </xf>
    <xf numFmtId="0" fontId="10" fillId="0" borderId="5" xfId="0" applyFont="1" applyBorder="1" applyAlignment="1">
      <alignment wrapText="1"/>
    </xf>
    <xf numFmtId="0" fontId="2" fillId="0" borderId="5" xfId="0" applyFont="1" applyBorder="1" applyAlignment="1">
      <alignment horizontal="center" wrapText="1"/>
    </xf>
    <xf numFmtId="0" fontId="2" fillId="0" borderId="6" xfId="0" applyFont="1" applyBorder="1" applyAlignment="1">
      <alignment horizontal="right"/>
    </xf>
    <xf numFmtId="2" fontId="6" fillId="0" borderId="6" xfId="3" applyNumberFormat="1" applyFont="1" applyFill="1" applyBorder="1"/>
    <xf numFmtId="0" fontId="2" fillId="0" borderId="7" xfId="0" applyFont="1" applyBorder="1"/>
    <xf numFmtId="0" fontId="0" fillId="0" borderId="5" xfId="0" applyBorder="1" applyAlignment="1">
      <alignment wrapText="1"/>
    </xf>
    <xf numFmtId="0" fontId="0" fillId="0" borderId="5" xfId="0" applyBorder="1" applyAlignment="1">
      <alignment horizontal="left" wrapText="1"/>
    </xf>
    <xf numFmtId="164" fontId="0" fillId="0" borderId="1" xfId="1" applyFont="1" applyBorder="1"/>
    <xf numFmtId="164" fontId="0" fillId="0" borderId="2" xfId="1" applyFont="1" applyBorder="1"/>
    <xf numFmtId="164" fontId="0" fillId="0" borderId="3" xfId="1" applyFont="1" applyBorder="1"/>
    <xf numFmtId="164" fontId="0" fillId="0" borderId="2" xfId="0" applyNumberFormat="1" applyBorder="1"/>
    <xf numFmtId="164" fontId="0" fillId="0" borderId="4" xfId="0" applyNumberFormat="1" applyBorder="1"/>
    <xf numFmtId="164" fontId="0" fillId="0" borderId="1" xfId="1" applyFont="1" applyFill="1" applyBorder="1"/>
    <xf numFmtId="164" fontId="0" fillId="0" borderId="4" xfId="0" applyNumberFormat="1" applyFill="1" applyBorder="1"/>
    <xf numFmtId="164" fontId="0" fillId="0" borderId="0" xfId="0" applyNumberFormat="1" applyBorder="1"/>
    <xf numFmtId="164" fontId="0" fillId="0" borderId="0" xfId="1" applyFont="1" applyBorder="1"/>
    <xf numFmtId="164" fontId="0" fillId="0" borderId="1" xfId="0" applyNumberFormat="1" applyBorder="1" applyAlignment="1">
      <alignment horizontal="center"/>
    </xf>
    <xf numFmtId="164" fontId="0" fillId="0" borderId="1" xfId="0" applyNumberFormat="1" applyBorder="1"/>
    <xf numFmtId="164" fontId="11" fillId="0" borderId="1" xfId="1" applyFont="1" applyBorder="1" applyAlignment="1">
      <alignment horizontal="left"/>
    </xf>
    <xf numFmtId="0" fontId="3" fillId="0" borderId="4" xfId="0" applyFont="1" applyBorder="1"/>
    <xf numFmtId="0" fontId="3" fillId="0" borderId="5" xfId="0" applyFont="1" applyBorder="1" applyAlignment="1">
      <alignment horizontal="left" wrapText="1"/>
    </xf>
    <xf numFmtId="164" fontId="3" fillId="0" borderId="4" xfId="1" applyFont="1" applyBorder="1"/>
    <xf numFmtId="0" fontId="3" fillId="0" borderId="0" xfId="0" applyFont="1" applyBorder="1"/>
    <xf numFmtId="11" fontId="0" fillId="0" borderId="0" xfId="0" applyNumberFormat="1"/>
    <xf numFmtId="49" fontId="12" fillId="0" borderId="11" xfId="2" applyNumberFormat="1" applyFont="1" applyFill="1" applyBorder="1" applyAlignment="1">
      <alignment horizontal="center" vertical="center" wrapText="1"/>
    </xf>
    <xf numFmtId="49" fontId="12" fillId="0" borderId="4" xfId="2" applyNumberFormat="1" applyFont="1" applyFill="1" applyBorder="1" applyAlignment="1">
      <alignment horizontal="center" vertical="center" wrapText="1"/>
    </xf>
    <xf numFmtId="0" fontId="0" fillId="0" borderId="14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5" xfId="0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2" fontId="4" fillId="0" borderId="18" xfId="3" applyNumberFormat="1" applyFont="1" applyFill="1" applyBorder="1" applyAlignment="1">
      <alignment horizontal="center" vertical="top" wrapText="1"/>
    </xf>
    <xf numFmtId="2" fontId="4" fillId="0" borderId="19" xfId="3" applyNumberFormat="1" applyFont="1" applyFill="1" applyBorder="1" applyAlignment="1">
      <alignment horizontal="center" vertical="top" wrapText="1"/>
    </xf>
    <xf numFmtId="2" fontId="4" fillId="0" borderId="20" xfId="3" applyNumberFormat="1" applyFont="1" applyFill="1" applyBorder="1" applyAlignment="1">
      <alignment horizontal="center" vertical="top" wrapText="1"/>
    </xf>
    <xf numFmtId="2" fontId="8" fillId="0" borderId="18" xfId="3" applyNumberFormat="1" applyFont="1" applyFill="1" applyBorder="1" applyAlignment="1">
      <alignment horizontal="center"/>
    </xf>
    <xf numFmtId="2" fontId="8" fillId="0" borderId="19" xfId="3" applyNumberFormat="1" applyFont="1" applyFill="1" applyBorder="1" applyAlignment="1">
      <alignment horizontal="center"/>
    </xf>
    <xf numFmtId="2" fontId="8" fillId="0" borderId="20" xfId="3" applyNumberFormat="1" applyFont="1" applyFill="1" applyBorder="1" applyAlignment="1">
      <alignment horizontal="center"/>
    </xf>
    <xf numFmtId="3" fontId="8" fillId="0" borderId="15" xfId="3" applyNumberFormat="1" applyFont="1" applyFill="1" applyBorder="1" applyAlignment="1">
      <alignment horizontal="center" vertical="center" wrapText="1"/>
    </xf>
    <xf numFmtId="3" fontId="8" fillId="0" borderId="16" xfId="3" applyNumberFormat="1" applyFont="1" applyFill="1" applyBorder="1" applyAlignment="1">
      <alignment horizontal="center" vertical="center" wrapText="1"/>
    </xf>
    <xf numFmtId="3" fontId="8" fillId="0" borderId="17" xfId="3" applyNumberFormat="1" applyFont="1" applyFill="1" applyBorder="1" applyAlignment="1">
      <alignment horizontal="center" vertical="center" wrapText="1"/>
    </xf>
    <xf numFmtId="2" fontId="8" fillId="0" borderId="8" xfId="3" applyNumberFormat="1" applyFont="1" applyFill="1" applyBorder="1" applyAlignment="1">
      <alignment horizontal="center" vertical="top" wrapText="1"/>
    </xf>
    <xf numFmtId="2" fontId="8" fillId="0" borderId="9" xfId="3" applyNumberFormat="1" applyFont="1" applyFill="1" applyBorder="1" applyAlignment="1">
      <alignment horizontal="center" vertical="top" wrapText="1"/>
    </xf>
    <xf numFmtId="2" fontId="8" fillId="0" borderId="10" xfId="3" applyNumberFormat="1" applyFont="1" applyFill="1" applyBorder="1" applyAlignment="1">
      <alignment horizontal="center" vertical="top" wrapText="1"/>
    </xf>
    <xf numFmtId="49" fontId="12" fillId="0" borderId="10" xfId="2" applyNumberFormat="1" applyFont="1" applyFill="1" applyBorder="1" applyAlignment="1">
      <alignment horizontal="center" vertical="center" wrapText="1"/>
    </xf>
    <xf numFmtId="49" fontId="12" fillId="0" borderId="5" xfId="2" applyNumberFormat="1" applyFont="1" applyFill="1" applyBorder="1" applyAlignment="1">
      <alignment horizontal="center" vertical="center" wrapText="1"/>
    </xf>
    <xf numFmtId="2" fontId="8" fillId="0" borderId="18" xfId="3" applyNumberFormat="1" applyFont="1" applyFill="1" applyBorder="1" applyAlignment="1">
      <alignment horizontal="center" vertical="top" wrapText="1"/>
    </xf>
    <xf numFmtId="2" fontId="8" fillId="0" borderId="19" xfId="3" applyNumberFormat="1" applyFont="1" applyFill="1" applyBorder="1" applyAlignment="1">
      <alignment horizontal="center" vertical="top" wrapText="1"/>
    </xf>
    <xf numFmtId="2" fontId="8" fillId="0" borderId="20" xfId="3" applyNumberFormat="1" applyFont="1" applyFill="1" applyBorder="1" applyAlignment="1">
      <alignment horizontal="center" vertical="top" wrapText="1"/>
    </xf>
    <xf numFmtId="0" fontId="2" fillId="0" borderId="14" xfId="0" applyFont="1" applyBorder="1" applyAlignment="1">
      <alignment horizontal="center"/>
    </xf>
    <xf numFmtId="0" fontId="2" fillId="0" borderId="6" xfId="0" applyFont="1" applyBorder="1" applyAlignment="1">
      <alignment horizontal="center"/>
    </xf>
  </cellXfs>
  <cellStyles count="5">
    <cellStyle name="Comma" xfId="1" builtinId="3"/>
    <cellStyle name="Normal" xfId="0" builtinId="0"/>
    <cellStyle name="Normal 2" xfId="2"/>
    <cellStyle name="Normal 2 2" xfId="3"/>
    <cellStyle name="Normal 3" xfId="4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C82"/>
  <sheetViews>
    <sheetView showGridLines="0" tabSelected="1" zoomScale="85" zoomScaleNormal="85" workbookViewId="0">
      <pane xSplit="2" ySplit="5" topLeftCell="C6" activePane="bottomRight" state="frozen"/>
      <selection activeCell="F20" sqref="F20"/>
      <selection pane="topRight" activeCell="F20" sqref="F20"/>
      <selection pane="bottomLeft" activeCell="F20" sqref="F20"/>
      <selection pane="bottomRight" sqref="A1:A5"/>
    </sheetView>
  </sheetViews>
  <sheetFormatPr defaultRowHeight="12.75"/>
  <cols>
    <col min="1" max="1" width="5" style="3" customWidth="1"/>
    <col min="2" max="2" width="47.5703125" style="3" customWidth="1"/>
    <col min="3" max="3" width="15.42578125" style="3" customWidth="1"/>
    <col min="4" max="4" width="15.42578125" style="3" bestFit="1" customWidth="1"/>
    <col min="5" max="62" width="15.42578125" style="3" customWidth="1"/>
    <col min="63" max="63" width="9.5703125" style="3" customWidth="1"/>
    <col min="64" max="64" width="16.7109375" style="3" bestFit="1" customWidth="1"/>
    <col min="65" max="65" width="18" style="3" bestFit="1" customWidth="1"/>
    <col min="66" max="66" width="24.85546875" style="3" bestFit="1" customWidth="1"/>
    <col min="67" max="16384" width="9.140625" style="3"/>
  </cols>
  <sheetData>
    <row r="1" spans="1:107" s="1" customFormat="1" ht="19.5" customHeight="1" thickBot="1">
      <c r="A1" s="52" t="s">
        <v>79</v>
      </c>
      <c r="B1" s="74" t="s">
        <v>32</v>
      </c>
      <c r="C1" s="62" t="s">
        <v>121</v>
      </c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Q1" s="63"/>
      <c r="R1" s="63"/>
      <c r="S1" s="63"/>
      <c r="T1" s="63"/>
      <c r="U1" s="63"/>
      <c r="V1" s="63"/>
      <c r="W1" s="63"/>
      <c r="X1" s="63"/>
      <c r="Y1" s="63"/>
      <c r="Z1" s="63"/>
      <c r="AA1" s="63"/>
      <c r="AB1" s="63"/>
      <c r="AC1" s="63"/>
      <c r="AD1" s="63"/>
      <c r="AE1" s="63"/>
      <c r="AF1" s="63"/>
      <c r="AG1" s="63"/>
      <c r="AH1" s="63"/>
      <c r="AI1" s="63"/>
      <c r="AJ1" s="63"/>
      <c r="AK1" s="63"/>
      <c r="AL1" s="63"/>
      <c r="AM1" s="63"/>
      <c r="AN1" s="63"/>
      <c r="AO1" s="63"/>
      <c r="AP1" s="63"/>
      <c r="AQ1" s="63"/>
      <c r="AR1" s="63"/>
      <c r="AS1" s="63"/>
      <c r="AT1" s="63"/>
      <c r="AU1" s="63"/>
      <c r="AV1" s="63"/>
      <c r="AW1" s="63"/>
      <c r="AX1" s="63"/>
      <c r="AY1" s="63"/>
      <c r="AZ1" s="63"/>
      <c r="BA1" s="63"/>
      <c r="BB1" s="63"/>
      <c r="BC1" s="63"/>
      <c r="BD1" s="63"/>
      <c r="BE1" s="63"/>
      <c r="BF1" s="63"/>
      <c r="BG1" s="63"/>
      <c r="BH1" s="63"/>
      <c r="BI1" s="63"/>
      <c r="BJ1" s="63"/>
      <c r="BK1" s="64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</row>
    <row r="2" spans="1:107" s="11" customFormat="1" ht="18.75" customHeight="1" thickBot="1">
      <c r="A2" s="53"/>
      <c r="B2" s="75"/>
      <c r="C2" s="76" t="s">
        <v>31</v>
      </c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  <c r="O2" s="77"/>
      <c r="P2" s="77"/>
      <c r="Q2" s="77"/>
      <c r="R2" s="77"/>
      <c r="S2" s="77"/>
      <c r="T2" s="77"/>
      <c r="U2" s="77"/>
      <c r="V2" s="78"/>
      <c r="W2" s="76" t="s">
        <v>27</v>
      </c>
      <c r="X2" s="77"/>
      <c r="Y2" s="77"/>
      <c r="Z2" s="77"/>
      <c r="AA2" s="77"/>
      <c r="AB2" s="77"/>
      <c r="AC2" s="77"/>
      <c r="AD2" s="77"/>
      <c r="AE2" s="77"/>
      <c r="AF2" s="77"/>
      <c r="AG2" s="77"/>
      <c r="AH2" s="77"/>
      <c r="AI2" s="77"/>
      <c r="AJ2" s="77"/>
      <c r="AK2" s="77"/>
      <c r="AL2" s="77"/>
      <c r="AM2" s="77"/>
      <c r="AN2" s="77"/>
      <c r="AO2" s="77"/>
      <c r="AP2" s="78"/>
      <c r="AQ2" s="76" t="s">
        <v>28</v>
      </c>
      <c r="AR2" s="77"/>
      <c r="AS2" s="77"/>
      <c r="AT2" s="77"/>
      <c r="AU2" s="77"/>
      <c r="AV2" s="77"/>
      <c r="AW2" s="77"/>
      <c r="AX2" s="77"/>
      <c r="AY2" s="77"/>
      <c r="AZ2" s="77"/>
      <c r="BA2" s="77"/>
      <c r="BB2" s="77"/>
      <c r="BC2" s="77"/>
      <c r="BD2" s="77"/>
      <c r="BE2" s="77"/>
      <c r="BF2" s="77"/>
      <c r="BG2" s="77"/>
      <c r="BH2" s="77"/>
      <c r="BI2" s="77"/>
      <c r="BJ2" s="78"/>
      <c r="BK2" s="68" t="s">
        <v>25</v>
      </c>
      <c r="BL2" s="10"/>
      <c r="BM2" s="10"/>
      <c r="BN2" s="10"/>
      <c r="BO2" s="10"/>
      <c r="BP2" s="10"/>
      <c r="BQ2" s="10"/>
      <c r="BR2" s="10"/>
      <c r="BS2" s="10"/>
      <c r="BT2" s="10"/>
      <c r="BU2" s="10"/>
      <c r="BV2" s="10"/>
      <c r="BW2" s="10"/>
      <c r="BX2" s="10"/>
      <c r="BY2" s="10"/>
      <c r="BZ2" s="10"/>
      <c r="CA2" s="10"/>
      <c r="CB2" s="10"/>
      <c r="CC2" s="10"/>
      <c r="CD2" s="10"/>
    </row>
    <row r="3" spans="1:107" s="13" customFormat="1" ht="18.75" thickBot="1">
      <c r="A3" s="53"/>
      <c r="B3" s="75"/>
      <c r="C3" s="65" t="s">
        <v>12</v>
      </c>
      <c r="D3" s="66"/>
      <c r="E3" s="66"/>
      <c r="F3" s="66"/>
      <c r="G3" s="66"/>
      <c r="H3" s="66"/>
      <c r="I3" s="66"/>
      <c r="J3" s="66"/>
      <c r="K3" s="66"/>
      <c r="L3" s="67"/>
      <c r="M3" s="65" t="s">
        <v>13</v>
      </c>
      <c r="N3" s="66"/>
      <c r="O3" s="66"/>
      <c r="P3" s="66"/>
      <c r="Q3" s="66"/>
      <c r="R3" s="66"/>
      <c r="S3" s="66"/>
      <c r="T3" s="66"/>
      <c r="U3" s="66"/>
      <c r="V3" s="67"/>
      <c r="W3" s="65" t="s">
        <v>12</v>
      </c>
      <c r="X3" s="66"/>
      <c r="Y3" s="66"/>
      <c r="Z3" s="66"/>
      <c r="AA3" s="66"/>
      <c r="AB3" s="66"/>
      <c r="AC3" s="66"/>
      <c r="AD3" s="66"/>
      <c r="AE3" s="66"/>
      <c r="AF3" s="67"/>
      <c r="AG3" s="65" t="s">
        <v>13</v>
      </c>
      <c r="AH3" s="66"/>
      <c r="AI3" s="66"/>
      <c r="AJ3" s="66"/>
      <c r="AK3" s="66"/>
      <c r="AL3" s="66"/>
      <c r="AM3" s="66"/>
      <c r="AN3" s="66"/>
      <c r="AO3" s="66"/>
      <c r="AP3" s="67"/>
      <c r="AQ3" s="65" t="s">
        <v>12</v>
      </c>
      <c r="AR3" s="66"/>
      <c r="AS3" s="66"/>
      <c r="AT3" s="66"/>
      <c r="AU3" s="66"/>
      <c r="AV3" s="66"/>
      <c r="AW3" s="66"/>
      <c r="AX3" s="66"/>
      <c r="AY3" s="66"/>
      <c r="AZ3" s="67"/>
      <c r="BA3" s="65" t="s">
        <v>13</v>
      </c>
      <c r="BB3" s="66"/>
      <c r="BC3" s="66"/>
      <c r="BD3" s="66"/>
      <c r="BE3" s="66"/>
      <c r="BF3" s="66"/>
      <c r="BG3" s="66"/>
      <c r="BH3" s="66"/>
      <c r="BI3" s="66"/>
      <c r="BJ3" s="67"/>
      <c r="BK3" s="69"/>
      <c r="BL3" s="12"/>
      <c r="BM3" s="12"/>
      <c r="BN3" s="12"/>
      <c r="BO3" s="12"/>
      <c r="BP3" s="12"/>
      <c r="BQ3" s="12"/>
      <c r="BR3" s="12"/>
      <c r="BS3" s="12"/>
      <c r="BT3" s="12"/>
      <c r="BU3" s="12"/>
      <c r="BV3" s="12"/>
      <c r="BW3" s="12"/>
      <c r="BX3" s="12"/>
      <c r="BY3" s="12"/>
      <c r="BZ3" s="12"/>
      <c r="CA3" s="12"/>
      <c r="CB3" s="12"/>
      <c r="CC3" s="12"/>
      <c r="CD3" s="12"/>
    </row>
    <row r="4" spans="1:107" s="13" customFormat="1" ht="18">
      <c r="A4" s="53"/>
      <c r="B4" s="75"/>
      <c r="C4" s="71" t="s">
        <v>38</v>
      </c>
      <c r="D4" s="72"/>
      <c r="E4" s="72"/>
      <c r="F4" s="72"/>
      <c r="G4" s="73"/>
      <c r="H4" s="71" t="s">
        <v>39</v>
      </c>
      <c r="I4" s="72"/>
      <c r="J4" s="72"/>
      <c r="K4" s="72"/>
      <c r="L4" s="73"/>
      <c r="M4" s="71" t="s">
        <v>38</v>
      </c>
      <c r="N4" s="72"/>
      <c r="O4" s="72"/>
      <c r="P4" s="72"/>
      <c r="Q4" s="73"/>
      <c r="R4" s="71" t="s">
        <v>39</v>
      </c>
      <c r="S4" s="72"/>
      <c r="T4" s="72"/>
      <c r="U4" s="72"/>
      <c r="V4" s="73"/>
      <c r="W4" s="71" t="s">
        <v>38</v>
      </c>
      <c r="X4" s="72"/>
      <c r="Y4" s="72"/>
      <c r="Z4" s="72"/>
      <c r="AA4" s="73"/>
      <c r="AB4" s="71" t="s">
        <v>39</v>
      </c>
      <c r="AC4" s="72"/>
      <c r="AD4" s="72"/>
      <c r="AE4" s="72"/>
      <c r="AF4" s="73"/>
      <c r="AG4" s="71" t="s">
        <v>38</v>
      </c>
      <c r="AH4" s="72"/>
      <c r="AI4" s="72"/>
      <c r="AJ4" s="72"/>
      <c r="AK4" s="73"/>
      <c r="AL4" s="71" t="s">
        <v>39</v>
      </c>
      <c r="AM4" s="72"/>
      <c r="AN4" s="72"/>
      <c r="AO4" s="72"/>
      <c r="AP4" s="73"/>
      <c r="AQ4" s="71" t="s">
        <v>38</v>
      </c>
      <c r="AR4" s="72"/>
      <c r="AS4" s="72"/>
      <c r="AT4" s="72"/>
      <c r="AU4" s="73"/>
      <c r="AV4" s="71" t="s">
        <v>39</v>
      </c>
      <c r="AW4" s="72"/>
      <c r="AX4" s="72"/>
      <c r="AY4" s="72"/>
      <c r="AZ4" s="73"/>
      <c r="BA4" s="71" t="s">
        <v>38</v>
      </c>
      <c r="BB4" s="72"/>
      <c r="BC4" s="72"/>
      <c r="BD4" s="72"/>
      <c r="BE4" s="73"/>
      <c r="BF4" s="71" t="s">
        <v>39</v>
      </c>
      <c r="BG4" s="72"/>
      <c r="BH4" s="72"/>
      <c r="BI4" s="72"/>
      <c r="BJ4" s="73"/>
      <c r="BK4" s="69"/>
      <c r="BL4" s="12"/>
      <c r="BM4" s="12"/>
      <c r="BN4" s="12"/>
      <c r="BO4" s="12"/>
      <c r="BP4" s="12"/>
      <c r="BQ4" s="12"/>
      <c r="BR4" s="12"/>
      <c r="BS4" s="12"/>
      <c r="BT4" s="12"/>
      <c r="BU4" s="12"/>
      <c r="BV4" s="12"/>
      <c r="BW4" s="12"/>
      <c r="BX4" s="12"/>
      <c r="BY4" s="12"/>
      <c r="BZ4" s="12"/>
      <c r="CA4" s="12"/>
      <c r="CB4" s="12"/>
      <c r="CC4" s="12"/>
      <c r="CD4" s="12"/>
    </row>
    <row r="5" spans="1:107" s="9" customFormat="1" ht="15" customHeight="1">
      <c r="A5" s="53"/>
      <c r="B5" s="75"/>
      <c r="C5" s="15">
        <v>1</v>
      </c>
      <c r="D5" s="14">
        <v>2</v>
      </c>
      <c r="E5" s="14">
        <v>3</v>
      </c>
      <c r="F5" s="14">
        <v>4</v>
      </c>
      <c r="G5" s="16">
        <v>5</v>
      </c>
      <c r="H5" s="15">
        <v>1</v>
      </c>
      <c r="I5" s="14">
        <v>2</v>
      </c>
      <c r="J5" s="14">
        <v>3</v>
      </c>
      <c r="K5" s="14">
        <v>4</v>
      </c>
      <c r="L5" s="16">
        <v>5</v>
      </c>
      <c r="M5" s="15">
        <v>1</v>
      </c>
      <c r="N5" s="14">
        <v>2</v>
      </c>
      <c r="O5" s="14">
        <v>3</v>
      </c>
      <c r="P5" s="14">
        <v>4</v>
      </c>
      <c r="Q5" s="16">
        <v>5</v>
      </c>
      <c r="R5" s="15">
        <v>1</v>
      </c>
      <c r="S5" s="14">
        <v>2</v>
      </c>
      <c r="T5" s="14">
        <v>3</v>
      </c>
      <c r="U5" s="14">
        <v>4</v>
      </c>
      <c r="V5" s="16">
        <v>5</v>
      </c>
      <c r="W5" s="15">
        <v>1</v>
      </c>
      <c r="X5" s="14">
        <v>2</v>
      </c>
      <c r="Y5" s="14">
        <v>3</v>
      </c>
      <c r="Z5" s="14">
        <v>4</v>
      </c>
      <c r="AA5" s="16">
        <v>5</v>
      </c>
      <c r="AB5" s="15">
        <v>1</v>
      </c>
      <c r="AC5" s="14">
        <v>2</v>
      </c>
      <c r="AD5" s="14">
        <v>3</v>
      </c>
      <c r="AE5" s="14">
        <v>4</v>
      </c>
      <c r="AF5" s="16">
        <v>5</v>
      </c>
      <c r="AG5" s="15">
        <v>1</v>
      </c>
      <c r="AH5" s="14">
        <v>2</v>
      </c>
      <c r="AI5" s="14">
        <v>3</v>
      </c>
      <c r="AJ5" s="14">
        <v>4</v>
      </c>
      <c r="AK5" s="16">
        <v>5</v>
      </c>
      <c r="AL5" s="15">
        <v>1</v>
      </c>
      <c r="AM5" s="14">
        <v>2</v>
      </c>
      <c r="AN5" s="14">
        <v>3</v>
      </c>
      <c r="AO5" s="14">
        <v>4</v>
      </c>
      <c r="AP5" s="16">
        <v>5</v>
      </c>
      <c r="AQ5" s="15">
        <v>1</v>
      </c>
      <c r="AR5" s="14">
        <v>2</v>
      </c>
      <c r="AS5" s="14">
        <v>3</v>
      </c>
      <c r="AT5" s="14">
        <v>4</v>
      </c>
      <c r="AU5" s="16">
        <v>5</v>
      </c>
      <c r="AV5" s="15">
        <v>1</v>
      </c>
      <c r="AW5" s="14">
        <v>2</v>
      </c>
      <c r="AX5" s="14">
        <v>3</v>
      </c>
      <c r="AY5" s="14">
        <v>4</v>
      </c>
      <c r="AZ5" s="16">
        <v>5</v>
      </c>
      <c r="BA5" s="15">
        <v>1</v>
      </c>
      <c r="BB5" s="14">
        <v>2</v>
      </c>
      <c r="BC5" s="14">
        <v>3</v>
      </c>
      <c r="BD5" s="14">
        <v>4</v>
      </c>
      <c r="BE5" s="16">
        <v>5</v>
      </c>
      <c r="BF5" s="15">
        <v>1</v>
      </c>
      <c r="BG5" s="14">
        <v>2</v>
      </c>
      <c r="BH5" s="14">
        <v>3</v>
      </c>
      <c r="BI5" s="14">
        <v>4</v>
      </c>
      <c r="BJ5" s="16">
        <v>5</v>
      </c>
      <c r="BK5" s="70"/>
      <c r="BL5" s="6"/>
      <c r="BM5" s="6"/>
      <c r="BN5" s="6"/>
      <c r="BO5" s="7"/>
      <c r="BP5" s="7"/>
      <c r="BQ5" s="7"/>
      <c r="BR5" s="7"/>
      <c r="BS5" s="7"/>
      <c r="BT5" s="7"/>
      <c r="BU5" s="7"/>
      <c r="BV5" s="7"/>
      <c r="BW5" s="7"/>
      <c r="BX5" s="7"/>
      <c r="BY5" s="7"/>
      <c r="BZ5" s="7"/>
      <c r="CA5" s="7"/>
      <c r="CB5" s="7"/>
      <c r="CC5" s="7"/>
      <c r="CD5" s="7"/>
      <c r="CE5" s="8"/>
      <c r="CF5" s="8"/>
      <c r="CG5" s="8"/>
      <c r="CH5" s="8"/>
      <c r="CI5" s="8"/>
      <c r="CJ5" s="8"/>
      <c r="CK5" s="8"/>
      <c r="CL5" s="8"/>
      <c r="CM5" s="8"/>
      <c r="CN5" s="8"/>
      <c r="CO5" s="8"/>
      <c r="CP5" s="8"/>
      <c r="CQ5" s="8"/>
      <c r="CR5" s="8"/>
      <c r="CS5" s="8"/>
      <c r="CT5" s="8"/>
      <c r="CU5" s="8"/>
      <c r="CV5" s="8"/>
      <c r="CW5" s="8"/>
      <c r="CX5" s="8"/>
      <c r="CY5" s="8"/>
      <c r="CZ5" s="8"/>
      <c r="DA5" s="8"/>
      <c r="DB5" s="8"/>
      <c r="DC5" s="8"/>
    </row>
    <row r="6" spans="1:107">
      <c r="A6" s="17" t="s">
        <v>0</v>
      </c>
      <c r="B6" s="24" t="s">
        <v>6</v>
      </c>
      <c r="C6" s="57"/>
      <c r="D6" s="55"/>
      <c r="E6" s="55"/>
      <c r="F6" s="55"/>
      <c r="G6" s="55"/>
      <c r="H6" s="55"/>
      <c r="I6" s="55"/>
      <c r="J6" s="55"/>
      <c r="K6" s="55"/>
      <c r="L6" s="55"/>
      <c r="M6" s="55"/>
      <c r="N6" s="55"/>
      <c r="O6" s="55"/>
      <c r="P6" s="55"/>
      <c r="Q6" s="55"/>
      <c r="R6" s="55"/>
      <c r="S6" s="55"/>
      <c r="T6" s="55"/>
      <c r="U6" s="55"/>
      <c r="V6" s="55"/>
      <c r="W6" s="55"/>
      <c r="X6" s="55"/>
      <c r="Y6" s="55"/>
      <c r="Z6" s="55"/>
      <c r="AA6" s="55"/>
      <c r="AB6" s="55"/>
      <c r="AC6" s="55"/>
      <c r="AD6" s="55"/>
      <c r="AE6" s="55"/>
      <c r="AF6" s="55"/>
      <c r="AG6" s="55"/>
      <c r="AH6" s="55"/>
      <c r="AI6" s="55"/>
      <c r="AJ6" s="55"/>
      <c r="AK6" s="55"/>
      <c r="AL6" s="55"/>
      <c r="AM6" s="55"/>
      <c r="AN6" s="55"/>
      <c r="AO6" s="55"/>
      <c r="AP6" s="55"/>
      <c r="AQ6" s="55"/>
      <c r="AR6" s="55"/>
      <c r="AS6" s="55"/>
      <c r="AT6" s="55"/>
      <c r="AU6" s="55"/>
      <c r="AV6" s="55"/>
      <c r="AW6" s="55"/>
      <c r="AX6" s="55"/>
      <c r="AY6" s="55"/>
      <c r="AZ6" s="55"/>
      <c r="BA6" s="55"/>
      <c r="BB6" s="55"/>
      <c r="BC6" s="55"/>
      <c r="BD6" s="55"/>
      <c r="BE6" s="55"/>
      <c r="BF6" s="55"/>
      <c r="BG6" s="55"/>
      <c r="BH6" s="55"/>
      <c r="BI6" s="55"/>
      <c r="BJ6" s="55"/>
      <c r="BK6" s="58"/>
    </row>
    <row r="7" spans="1:107">
      <c r="A7" s="17" t="s">
        <v>80</v>
      </c>
      <c r="B7" s="24" t="s">
        <v>14</v>
      </c>
      <c r="C7" s="57"/>
      <c r="D7" s="55"/>
      <c r="E7" s="55"/>
      <c r="F7" s="55"/>
      <c r="G7" s="55"/>
      <c r="H7" s="55"/>
      <c r="I7" s="55"/>
      <c r="J7" s="55"/>
      <c r="K7" s="55"/>
      <c r="L7" s="55"/>
      <c r="M7" s="55"/>
      <c r="N7" s="55"/>
      <c r="O7" s="55"/>
      <c r="P7" s="55"/>
      <c r="Q7" s="55"/>
      <c r="R7" s="55"/>
      <c r="S7" s="55"/>
      <c r="T7" s="55"/>
      <c r="U7" s="55"/>
      <c r="V7" s="55"/>
      <c r="W7" s="55"/>
      <c r="X7" s="55"/>
      <c r="Y7" s="55"/>
      <c r="Z7" s="55"/>
      <c r="AA7" s="55"/>
      <c r="AB7" s="55"/>
      <c r="AC7" s="55"/>
      <c r="AD7" s="55"/>
      <c r="AE7" s="55"/>
      <c r="AF7" s="55"/>
      <c r="AG7" s="55"/>
      <c r="AH7" s="55"/>
      <c r="AI7" s="55"/>
      <c r="AJ7" s="55"/>
      <c r="AK7" s="55"/>
      <c r="AL7" s="55"/>
      <c r="AM7" s="55"/>
      <c r="AN7" s="55"/>
      <c r="AO7" s="55"/>
      <c r="AP7" s="55"/>
      <c r="AQ7" s="55"/>
      <c r="AR7" s="55"/>
      <c r="AS7" s="55"/>
      <c r="AT7" s="55"/>
      <c r="AU7" s="55"/>
      <c r="AV7" s="55"/>
      <c r="AW7" s="55"/>
      <c r="AX7" s="55"/>
      <c r="AY7" s="55"/>
      <c r="AZ7" s="55"/>
      <c r="BA7" s="55"/>
      <c r="BB7" s="55"/>
      <c r="BC7" s="55"/>
      <c r="BD7" s="55"/>
      <c r="BE7" s="55"/>
      <c r="BF7" s="55"/>
      <c r="BG7" s="55"/>
      <c r="BH7" s="55"/>
      <c r="BI7" s="55"/>
      <c r="BJ7" s="55"/>
      <c r="BK7" s="58"/>
    </row>
    <row r="8" spans="1:107">
      <c r="A8" s="17"/>
      <c r="B8" s="34" t="s">
        <v>105</v>
      </c>
      <c r="C8" s="40">
        <v>0</v>
      </c>
      <c r="D8" s="40">
        <v>80.1407696594665</v>
      </c>
      <c r="E8" s="40">
        <v>396.88589609212028</v>
      </c>
      <c r="F8" s="40">
        <v>0</v>
      </c>
      <c r="G8" s="40">
        <v>0</v>
      </c>
      <c r="H8" s="40">
        <v>4.1045598997596038</v>
      </c>
      <c r="I8" s="40">
        <v>1226.2195836651981</v>
      </c>
      <c r="J8" s="40">
        <v>315.11841178189854</v>
      </c>
      <c r="K8" s="40">
        <v>0</v>
      </c>
      <c r="L8" s="40">
        <v>21.789914920563291</v>
      </c>
      <c r="M8" s="40">
        <v>0</v>
      </c>
      <c r="N8" s="40">
        <v>2.5030264146666004</v>
      </c>
      <c r="O8" s="40">
        <v>0</v>
      </c>
      <c r="P8" s="40">
        <v>0</v>
      </c>
      <c r="Q8" s="40">
        <v>0</v>
      </c>
      <c r="R8" s="40">
        <v>1.9577431679583992</v>
      </c>
      <c r="S8" s="40">
        <v>211.55608774493274</v>
      </c>
      <c r="T8" s="40">
        <v>168.74358535589923</v>
      </c>
      <c r="U8" s="40">
        <v>0</v>
      </c>
      <c r="V8" s="40">
        <v>8.3842079423647977</v>
      </c>
      <c r="W8" s="40">
        <v>0</v>
      </c>
      <c r="X8" s="40">
        <v>0.50026001003330001</v>
      </c>
      <c r="Y8" s="40">
        <v>0</v>
      </c>
      <c r="Z8" s="40">
        <v>0</v>
      </c>
      <c r="AA8" s="40">
        <v>0</v>
      </c>
      <c r="AB8" s="40">
        <v>5.175721904992999</v>
      </c>
      <c r="AC8" s="40">
        <v>66.24247277770651</v>
      </c>
      <c r="AD8" s="40">
        <v>15.428403449432704</v>
      </c>
      <c r="AE8" s="40">
        <v>0</v>
      </c>
      <c r="AF8" s="40">
        <v>77.172429240057653</v>
      </c>
      <c r="AG8" s="40">
        <v>0</v>
      </c>
      <c r="AH8" s="40">
        <v>0</v>
      </c>
      <c r="AI8" s="40">
        <v>0</v>
      </c>
      <c r="AJ8" s="40">
        <v>0</v>
      </c>
      <c r="AK8" s="40">
        <v>0</v>
      </c>
      <c r="AL8" s="40">
        <v>4.5900869772535007</v>
      </c>
      <c r="AM8" s="40">
        <v>21.544936324731591</v>
      </c>
      <c r="AN8" s="40">
        <v>283.12162168116436</v>
      </c>
      <c r="AO8" s="40">
        <v>0</v>
      </c>
      <c r="AP8" s="40">
        <v>30.938145084625511</v>
      </c>
      <c r="AQ8" s="40">
        <v>0</v>
      </c>
      <c r="AR8" s="40">
        <v>0</v>
      </c>
      <c r="AS8" s="40">
        <v>0</v>
      </c>
      <c r="AT8" s="40">
        <v>0</v>
      </c>
      <c r="AU8" s="40">
        <v>0</v>
      </c>
      <c r="AV8" s="40">
        <v>5.1923800647813971</v>
      </c>
      <c r="AW8" s="40">
        <v>303.0095450892278</v>
      </c>
      <c r="AX8" s="40">
        <v>43.931285250199899</v>
      </c>
      <c r="AY8" s="40">
        <v>0</v>
      </c>
      <c r="AZ8" s="40">
        <v>67.644545647162161</v>
      </c>
      <c r="BA8" s="40">
        <v>0</v>
      </c>
      <c r="BB8" s="40">
        <v>0</v>
      </c>
      <c r="BC8" s="40">
        <v>0</v>
      </c>
      <c r="BD8" s="40">
        <v>0</v>
      </c>
      <c r="BE8" s="40">
        <v>0</v>
      </c>
      <c r="BF8" s="40">
        <v>1.6548133010925006</v>
      </c>
      <c r="BG8" s="40">
        <v>51.560691108533099</v>
      </c>
      <c r="BH8" s="40">
        <v>31.446609452699601</v>
      </c>
      <c r="BI8" s="40">
        <v>0</v>
      </c>
      <c r="BJ8" s="40">
        <v>3.1892539965323996</v>
      </c>
      <c r="BK8" s="41">
        <f>SUM(C8:BJ8)</f>
        <v>3449.7469880050558</v>
      </c>
    </row>
    <row r="9" spans="1:107">
      <c r="A9" s="17"/>
      <c r="B9" s="26" t="s">
        <v>89</v>
      </c>
      <c r="C9" s="38">
        <f t="shared" ref="C9:BJ9" si="0">SUM(C8)</f>
        <v>0</v>
      </c>
      <c r="D9" s="38">
        <f t="shared" si="0"/>
        <v>80.1407696594665</v>
      </c>
      <c r="E9" s="38">
        <f t="shared" si="0"/>
        <v>396.88589609212028</v>
      </c>
      <c r="F9" s="38">
        <f t="shared" si="0"/>
        <v>0</v>
      </c>
      <c r="G9" s="38">
        <f t="shared" si="0"/>
        <v>0</v>
      </c>
      <c r="H9" s="38">
        <f t="shared" si="0"/>
        <v>4.1045598997596038</v>
      </c>
      <c r="I9" s="38">
        <f t="shared" si="0"/>
        <v>1226.2195836651981</v>
      </c>
      <c r="J9" s="38">
        <f t="shared" si="0"/>
        <v>315.11841178189854</v>
      </c>
      <c r="K9" s="38">
        <f t="shared" si="0"/>
        <v>0</v>
      </c>
      <c r="L9" s="38">
        <f t="shared" si="0"/>
        <v>21.789914920563291</v>
      </c>
      <c r="M9" s="38">
        <f t="shared" si="0"/>
        <v>0</v>
      </c>
      <c r="N9" s="38">
        <f t="shared" si="0"/>
        <v>2.5030264146666004</v>
      </c>
      <c r="O9" s="38">
        <f t="shared" si="0"/>
        <v>0</v>
      </c>
      <c r="P9" s="38">
        <f t="shared" si="0"/>
        <v>0</v>
      </c>
      <c r="Q9" s="38">
        <f t="shared" si="0"/>
        <v>0</v>
      </c>
      <c r="R9" s="38">
        <f t="shared" si="0"/>
        <v>1.9577431679583992</v>
      </c>
      <c r="S9" s="38">
        <f t="shared" si="0"/>
        <v>211.55608774493274</v>
      </c>
      <c r="T9" s="38">
        <f t="shared" si="0"/>
        <v>168.74358535589923</v>
      </c>
      <c r="U9" s="38">
        <f t="shared" si="0"/>
        <v>0</v>
      </c>
      <c r="V9" s="38">
        <f t="shared" si="0"/>
        <v>8.3842079423647977</v>
      </c>
      <c r="W9" s="38">
        <f t="shared" si="0"/>
        <v>0</v>
      </c>
      <c r="X9" s="38">
        <f t="shared" si="0"/>
        <v>0.50026001003330001</v>
      </c>
      <c r="Y9" s="38">
        <f t="shared" si="0"/>
        <v>0</v>
      </c>
      <c r="Z9" s="38">
        <f t="shared" si="0"/>
        <v>0</v>
      </c>
      <c r="AA9" s="38">
        <f t="shared" si="0"/>
        <v>0</v>
      </c>
      <c r="AB9" s="38">
        <f t="shared" si="0"/>
        <v>5.175721904992999</v>
      </c>
      <c r="AC9" s="38">
        <f t="shared" si="0"/>
        <v>66.24247277770651</v>
      </c>
      <c r="AD9" s="38">
        <f t="shared" si="0"/>
        <v>15.428403449432704</v>
      </c>
      <c r="AE9" s="38">
        <f t="shared" si="0"/>
        <v>0</v>
      </c>
      <c r="AF9" s="38">
        <f t="shared" si="0"/>
        <v>77.172429240057653</v>
      </c>
      <c r="AG9" s="38">
        <f t="shared" si="0"/>
        <v>0</v>
      </c>
      <c r="AH9" s="38">
        <f t="shared" si="0"/>
        <v>0</v>
      </c>
      <c r="AI9" s="38">
        <f t="shared" si="0"/>
        <v>0</v>
      </c>
      <c r="AJ9" s="38">
        <f t="shared" si="0"/>
        <v>0</v>
      </c>
      <c r="AK9" s="38">
        <f t="shared" si="0"/>
        <v>0</v>
      </c>
      <c r="AL9" s="38">
        <f t="shared" si="0"/>
        <v>4.5900869772535007</v>
      </c>
      <c r="AM9" s="38">
        <f t="shared" si="0"/>
        <v>21.544936324731591</v>
      </c>
      <c r="AN9" s="38">
        <f t="shared" si="0"/>
        <v>283.12162168116436</v>
      </c>
      <c r="AO9" s="38">
        <f t="shared" si="0"/>
        <v>0</v>
      </c>
      <c r="AP9" s="38">
        <f t="shared" si="0"/>
        <v>30.938145084625511</v>
      </c>
      <c r="AQ9" s="38">
        <f t="shared" si="0"/>
        <v>0</v>
      </c>
      <c r="AR9" s="38">
        <f t="shared" si="0"/>
        <v>0</v>
      </c>
      <c r="AS9" s="38">
        <f t="shared" si="0"/>
        <v>0</v>
      </c>
      <c r="AT9" s="38">
        <f t="shared" si="0"/>
        <v>0</v>
      </c>
      <c r="AU9" s="38">
        <f t="shared" si="0"/>
        <v>0</v>
      </c>
      <c r="AV9" s="38">
        <f>(SUM(AV8))</f>
        <v>5.1923800647813971</v>
      </c>
      <c r="AW9" s="38">
        <f>(SUM(AW8))</f>
        <v>303.0095450892278</v>
      </c>
      <c r="AX9" s="38">
        <f t="shared" si="0"/>
        <v>43.931285250199899</v>
      </c>
      <c r="AY9" s="38">
        <f t="shared" si="0"/>
        <v>0</v>
      </c>
      <c r="AZ9" s="38">
        <f t="shared" si="0"/>
        <v>67.644545647162161</v>
      </c>
      <c r="BA9" s="38">
        <f t="shared" si="0"/>
        <v>0</v>
      </c>
      <c r="BB9" s="38">
        <f t="shared" si="0"/>
        <v>0</v>
      </c>
      <c r="BC9" s="38">
        <f t="shared" si="0"/>
        <v>0</v>
      </c>
      <c r="BD9" s="38">
        <f t="shared" si="0"/>
        <v>0</v>
      </c>
      <c r="BE9" s="38">
        <f t="shared" si="0"/>
        <v>0</v>
      </c>
      <c r="BF9" s="38">
        <f t="shared" si="0"/>
        <v>1.6548133010925006</v>
      </c>
      <c r="BG9" s="38">
        <f t="shared" si="0"/>
        <v>51.560691108533099</v>
      </c>
      <c r="BH9" s="38">
        <f t="shared" si="0"/>
        <v>31.446609452699601</v>
      </c>
      <c r="BI9" s="38">
        <f t="shared" si="0"/>
        <v>0</v>
      </c>
      <c r="BJ9" s="38">
        <f t="shared" si="0"/>
        <v>3.1892539965323996</v>
      </c>
      <c r="BK9" s="36">
        <f>SUM(BK8)</f>
        <v>3449.7469880050558</v>
      </c>
    </row>
    <row r="10" spans="1:107">
      <c r="A10" s="17" t="s">
        <v>81</v>
      </c>
      <c r="B10" s="25" t="s">
        <v>3</v>
      </c>
      <c r="C10" s="57"/>
      <c r="D10" s="55"/>
      <c r="E10" s="55"/>
      <c r="F10" s="55"/>
      <c r="G10" s="55"/>
      <c r="H10" s="55"/>
      <c r="I10" s="55"/>
      <c r="J10" s="55"/>
      <c r="K10" s="55"/>
      <c r="L10" s="55"/>
      <c r="M10" s="55"/>
      <c r="N10" s="55"/>
      <c r="O10" s="55"/>
      <c r="P10" s="55"/>
      <c r="Q10" s="55"/>
      <c r="R10" s="55"/>
      <c r="S10" s="55"/>
      <c r="T10" s="55"/>
      <c r="U10" s="55"/>
      <c r="V10" s="55"/>
      <c r="W10" s="55"/>
      <c r="X10" s="55"/>
      <c r="Y10" s="55"/>
      <c r="Z10" s="55"/>
      <c r="AA10" s="55"/>
      <c r="AB10" s="55"/>
      <c r="AC10" s="55"/>
      <c r="AD10" s="55"/>
      <c r="AE10" s="55"/>
      <c r="AF10" s="55"/>
      <c r="AG10" s="55"/>
      <c r="AH10" s="55"/>
      <c r="AI10" s="55"/>
      <c r="AJ10" s="55"/>
      <c r="AK10" s="55"/>
      <c r="AL10" s="55"/>
      <c r="AM10" s="55"/>
      <c r="AN10" s="55"/>
      <c r="AO10" s="55"/>
      <c r="AP10" s="55"/>
      <c r="AQ10" s="55"/>
      <c r="AR10" s="55"/>
      <c r="AS10" s="55"/>
      <c r="AT10" s="55"/>
      <c r="AU10" s="55"/>
      <c r="AV10" s="55"/>
      <c r="AW10" s="55"/>
      <c r="AX10" s="55"/>
      <c r="AY10" s="55"/>
      <c r="AZ10" s="55"/>
      <c r="BA10" s="55"/>
      <c r="BB10" s="55"/>
      <c r="BC10" s="55"/>
      <c r="BD10" s="55"/>
      <c r="BE10" s="55"/>
      <c r="BF10" s="55"/>
      <c r="BG10" s="55"/>
      <c r="BH10" s="55"/>
      <c r="BI10" s="55"/>
      <c r="BJ10" s="55"/>
      <c r="BK10" s="58"/>
    </row>
    <row r="11" spans="1:107">
      <c r="A11" s="17"/>
      <c r="B11" s="34" t="s">
        <v>106</v>
      </c>
      <c r="C11" s="40">
        <v>0</v>
      </c>
      <c r="D11" s="40">
        <v>4.0402886506665006</v>
      </c>
      <c r="E11" s="40">
        <v>0</v>
      </c>
      <c r="F11" s="40">
        <v>0</v>
      </c>
      <c r="G11" s="40">
        <v>0</v>
      </c>
      <c r="H11" s="40">
        <v>0.13902918453280003</v>
      </c>
      <c r="I11" s="40">
        <v>0</v>
      </c>
      <c r="J11" s="40">
        <v>0</v>
      </c>
      <c r="K11" s="40">
        <v>0</v>
      </c>
      <c r="L11" s="40">
        <v>1.6683744033300002E-2</v>
      </c>
      <c r="M11" s="40">
        <v>0</v>
      </c>
      <c r="N11" s="40">
        <v>0</v>
      </c>
      <c r="O11" s="40">
        <v>0</v>
      </c>
      <c r="P11" s="40">
        <v>0</v>
      </c>
      <c r="Q11" s="40">
        <v>0</v>
      </c>
      <c r="R11" s="40">
        <v>0.18954211513250002</v>
      </c>
      <c r="S11" s="40">
        <v>2.4680579133300001E-2</v>
      </c>
      <c r="T11" s="40">
        <v>0</v>
      </c>
      <c r="U11" s="40">
        <v>0</v>
      </c>
      <c r="V11" s="40">
        <v>1.2031059E-2</v>
      </c>
      <c r="W11" s="40">
        <v>0</v>
      </c>
      <c r="X11" s="40">
        <v>0</v>
      </c>
      <c r="Y11" s="40">
        <v>0</v>
      </c>
      <c r="Z11" s="40">
        <v>0</v>
      </c>
      <c r="AA11" s="40">
        <v>0</v>
      </c>
      <c r="AB11" s="40">
        <v>0.81727282699540038</v>
      </c>
      <c r="AC11" s="40">
        <v>0.1826246674666</v>
      </c>
      <c r="AD11" s="40">
        <v>0.86541436096660007</v>
      </c>
      <c r="AE11" s="40">
        <v>0</v>
      </c>
      <c r="AF11" s="40">
        <v>0.67161191183299995</v>
      </c>
      <c r="AG11" s="40">
        <v>0</v>
      </c>
      <c r="AH11" s="40">
        <v>0</v>
      </c>
      <c r="AI11" s="40">
        <v>0</v>
      </c>
      <c r="AJ11" s="40">
        <v>0</v>
      </c>
      <c r="AK11" s="40">
        <v>0</v>
      </c>
      <c r="AL11" s="40">
        <v>0.82795598386060043</v>
      </c>
      <c r="AM11" s="40">
        <v>9.8241006433199995E-2</v>
      </c>
      <c r="AN11" s="40">
        <v>2.4102220945999</v>
      </c>
      <c r="AO11" s="40">
        <v>0</v>
      </c>
      <c r="AP11" s="40">
        <v>0.56324300823300011</v>
      </c>
      <c r="AQ11" s="40">
        <v>0</v>
      </c>
      <c r="AR11" s="40">
        <v>0</v>
      </c>
      <c r="AS11" s="40">
        <v>0</v>
      </c>
      <c r="AT11" s="40">
        <v>0</v>
      </c>
      <c r="AU11" s="40">
        <v>0</v>
      </c>
      <c r="AV11" s="40">
        <v>0.79755673339790001</v>
      </c>
      <c r="AW11" s="40">
        <v>6.3428723634999011</v>
      </c>
      <c r="AX11" s="40">
        <v>0</v>
      </c>
      <c r="AY11" s="40">
        <v>0</v>
      </c>
      <c r="AZ11" s="40">
        <v>1.0234534384661003</v>
      </c>
      <c r="BA11" s="40">
        <v>0</v>
      </c>
      <c r="BB11" s="40">
        <v>0</v>
      </c>
      <c r="BC11" s="40">
        <v>0</v>
      </c>
      <c r="BD11" s="40">
        <v>0</v>
      </c>
      <c r="BE11" s="40">
        <v>0</v>
      </c>
      <c r="BF11" s="40">
        <v>0.32319671196590011</v>
      </c>
      <c r="BG11" s="40">
        <v>0.73095421133320004</v>
      </c>
      <c r="BH11" s="40">
        <v>0</v>
      </c>
      <c r="BI11" s="40">
        <v>0</v>
      </c>
      <c r="BJ11" s="40">
        <v>0</v>
      </c>
      <c r="BK11" s="41">
        <f>SUM(C11:BJ11)</f>
        <v>20.076874651549701</v>
      </c>
      <c r="BL11" s="42"/>
      <c r="BO11" s="42"/>
    </row>
    <row r="12" spans="1:107">
      <c r="A12" s="17"/>
      <c r="B12" s="26" t="s">
        <v>90</v>
      </c>
      <c r="C12" s="38">
        <f t="shared" ref="C12:BJ12" si="1">SUM(C11)</f>
        <v>0</v>
      </c>
      <c r="D12" s="38">
        <f t="shared" si="1"/>
        <v>4.0402886506665006</v>
      </c>
      <c r="E12" s="38">
        <f t="shared" si="1"/>
        <v>0</v>
      </c>
      <c r="F12" s="38">
        <f t="shared" si="1"/>
        <v>0</v>
      </c>
      <c r="G12" s="38">
        <f t="shared" si="1"/>
        <v>0</v>
      </c>
      <c r="H12" s="38">
        <f t="shared" si="1"/>
        <v>0.13902918453280003</v>
      </c>
      <c r="I12" s="38">
        <f t="shared" si="1"/>
        <v>0</v>
      </c>
      <c r="J12" s="38">
        <f t="shared" si="1"/>
        <v>0</v>
      </c>
      <c r="K12" s="38">
        <f t="shared" si="1"/>
        <v>0</v>
      </c>
      <c r="L12" s="38">
        <f t="shared" si="1"/>
        <v>1.6683744033300002E-2</v>
      </c>
      <c r="M12" s="38">
        <f t="shared" si="1"/>
        <v>0</v>
      </c>
      <c r="N12" s="38">
        <f t="shared" si="1"/>
        <v>0</v>
      </c>
      <c r="O12" s="38">
        <f t="shared" si="1"/>
        <v>0</v>
      </c>
      <c r="P12" s="38">
        <f t="shared" si="1"/>
        <v>0</v>
      </c>
      <c r="Q12" s="38">
        <f t="shared" si="1"/>
        <v>0</v>
      </c>
      <c r="R12" s="38">
        <f t="shared" si="1"/>
        <v>0.18954211513250002</v>
      </c>
      <c r="S12" s="38">
        <f t="shared" si="1"/>
        <v>2.4680579133300001E-2</v>
      </c>
      <c r="T12" s="38">
        <f t="shared" si="1"/>
        <v>0</v>
      </c>
      <c r="U12" s="38">
        <f t="shared" si="1"/>
        <v>0</v>
      </c>
      <c r="V12" s="38">
        <f t="shared" si="1"/>
        <v>1.2031059E-2</v>
      </c>
      <c r="W12" s="38">
        <f t="shared" si="1"/>
        <v>0</v>
      </c>
      <c r="X12" s="38">
        <f t="shared" si="1"/>
        <v>0</v>
      </c>
      <c r="Y12" s="38">
        <f t="shared" si="1"/>
        <v>0</v>
      </c>
      <c r="Z12" s="38">
        <f t="shared" si="1"/>
        <v>0</v>
      </c>
      <c r="AA12" s="38">
        <f t="shared" si="1"/>
        <v>0</v>
      </c>
      <c r="AB12" s="38">
        <f t="shared" si="1"/>
        <v>0.81727282699540038</v>
      </c>
      <c r="AC12" s="38">
        <f t="shared" si="1"/>
        <v>0.1826246674666</v>
      </c>
      <c r="AD12" s="38">
        <f t="shared" si="1"/>
        <v>0.86541436096660007</v>
      </c>
      <c r="AE12" s="38">
        <f t="shared" si="1"/>
        <v>0</v>
      </c>
      <c r="AF12" s="38">
        <f t="shared" si="1"/>
        <v>0.67161191183299995</v>
      </c>
      <c r="AG12" s="38">
        <f t="shared" si="1"/>
        <v>0</v>
      </c>
      <c r="AH12" s="38">
        <f t="shared" si="1"/>
        <v>0</v>
      </c>
      <c r="AI12" s="38">
        <f t="shared" si="1"/>
        <v>0</v>
      </c>
      <c r="AJ12" s="38">
        <f t="shared" si="1"/>
        <v>0</v>
      </c>
      <c r="AK12" s="38">
        <f t="shared" si="1"/>
        <v>0</v>
      </c>
      <c r="AL12" s="38">
        <f t="shared" si="1"/>
        <v>0.82795598386060043</v>
      </c>
      <c r="AM12" s="38">
        <f t="shared" si="1"/>
        <v>9.8241006433199995E-2</v>
      </c>
      <c r="AN12" s="38">
        <f t="shared" si="1"/>
        <v>2.4102220945999</v>
      </c>
      <c r="AO12" s="38">
        <f t="shared" si="1"/>
        <v>0</v>
      </c>
      <c r="AP12" s="38">
        <f t="shared" si="1"/>
        <v>0.56324300823300011</v>
      </c>
      <c r="AQ12" s="38">
        <f t="shared" si="1"/>
        <v>0</v>
      </c>
      <c r="AR12" s="38">
        <f t="shared" si="1"/>
        <v>0</v>
      </c>
      <c r="AS12" s="38">
        <f t="shared" si="1"/>
        <v>0</v>
      </c>
      <c r="AT12" s="38">
        <f t="shared" si="1"/>
        <v>0</v>
      </c>
      <c r="AU12" s="38">
        <f t="shared" si="1"/>
        <v>0</v>
      </c>
      <c r="AV12" s="38">
        <f>(SUM(AV11))</f>
        <v>0.79755673339790001</v>
      </c>
      <c r="AW12" s="38">
        <f>(SUM(AW11))</f>
        <v>6.3428723634999011</v>
      </c>
      <c r="AX12" s="38">
        <f t="shared" si="1"/>
        <v>0</v>
      </c>
      <c r="AY12" s="38">
        <f t="shared" si="1"/>
        <v>0</v>
      </c>
      <c r="AZ12" s="38">
        <f t="shared" si="1"/>
        <v>1.0234534384661003</v>
      </c>
      <c r="BA12" s="38">
        <f t="shared" si="1"/>
        <v>0</v>
      </c>
      <c r="BB12" s="38">
        <f t="shared" si="1"/>
        <v>0</v>
      </c>
      <c r="BC12" s="38">
        <f t="shared" si="1"/>
        <v>0</v>
      </c>
      <c r="BD12" s="38">
        <f t="shared" si="1"/>
        <v>0</v>
      </c>
      <c r="BE12" s="38">
        <f t="shared" si="1"/>
        <v>0</v>
      </c>
      <c r="BF12" s="38">
        <f t="shared" si="1"/>
        <v>0.32319671196590011</v>
      </c>
      <c r="BG12" s="38">
        <f t="shared" si="1"/>
        <v>0.73095421133320004</v>
      </c>
      <c r="BH12" s="38">
        <f t="shared" si="1"/>
        <v>0</v>
      </c>
      <c r="BI12" s="38">
        <f t="shared" si="1"/>
        <v>0</v>
      </c>
      <c r="BJ12" s="38">
        <f t="shared" si="1"/>
        <v>0</v>
      </c>
      <c r="BK12" s="39">
        <f>SUM(BK11)</f>
        <v>20.076874651549701</v>
      </c>
    </row>
    <row r="13" spans="1:107">
      <c r="A13" s="17" t="s">
        <v>82</v>
      </c>
      <c r="B13" s="25" t="s">
        <v>10</v>
      </c>
      <c r="C13" s="57"/>
      <c r="D13" s="55"/>
      <c r="E13" s="55"/>
      <c r="F13" s="55"/>
      <c r="G13" s="55"/>
      <c r="H13" s="55"/>
      <c r="I13" s="55"/>
      <c r="J13" s="55"/>
      <c r="K13" s="55"/>
      <c r="L13" s="55"/>
      <c r="M13" s="55"/>
      <c r="N13" s="55"/>
      <c r="O13" s="55"/>
      <c r="P13" s="55"/>
      <c r="Q13" s="55"/>
      <c r="R13" s="55"/>
      <c r="S13" s="55"/>
      <c r="T13" s="55"/>
      <c r="U13" s="55"/>
      <c r="V13" s="55"/>
      <c r="W13" s="55"/>
      <c r="X13" s="55"/>
      <c r="Y13" s="55"/>
      <c r="Z13" s="55"/>
      <c r="AA13" s="55"/>
      <c r="AB13" s="55"/>
      <c r="AC13" s="55"/>
      <c r="AD13" s="55"/>
      <c r="AE13" s="55"/>
      <c r="AF13" s="55"/>
      <c r="AG13" s="55"/>
      <c r="AH13" s="55"/>
      <c r="AI13" s="55"/>
      <c r="AJ13" s="55"/>
      <c r="AK13" s="55"/>
      <c r="AL13" s="55"/>
      <c r="AM13" s="55"/>
      <c r="AN13" s="55"/>
      <c r="AO13" s="55"/>
      <c r="AP13" s="55"/>
      <c r="AQ13" s="55"/>
      <c r="AR13" s="55"/>
      <c r="AS13" s="55"/>
      <c r="AT13" s="55"/>
      <c r="AU13" s="55"/>
      <c r="AV13" s="55"/>
      <c r="AW13" s="55"/>
      <c r="AX13" s="55"/>
      <c r="AY13" s="55"/>
      <c r="AZ13" s="55"/>
      <c r="BA13" s="55"/>
      <c r="BB13" s="55"/>
      <c r="BC13" s="55"/>
      <c r="BD13" s="55"/>
      <c r="BE13" s="55"/>
      <c r="BF13" s="55"/>
      <c r="BG13" s="55"/>
      <c r="BH13" s="55"/>
      <c r="BI13" s="55"/>
      <c r="BJ13" s="55"/>
      <c r="BK13" s="58"/>
    </row>
    <row r="14" spans="1:107">
      <c r="A14" s="17"/>
      <c r="B14" s="26" t="s">
        <v>40</v>
      </c>
      <c r="C14" s="40">
        <v>0</v>
      </c>
      <c r="D14" s="40">
        <v>0</v>
      </c>
      <c r="E14" s="40">
        <v>0</v>
      </c>
      <c r="F14" s="40">
        <v>0</v>
      </c>
      <c r="G14" s="40">
        <v>0</v>
      </c>
      <c r="H14" s="40">
        <v>0</v>
      </c>
      <c r="I14" s="40">
        <v>0</v>
      </c>
      <c r="J14" s="40">
        <v>0</v>
      </c>
      <c r="K14" s="40">
        <v>0</v>
      </c>
      <c r="L14" s="40">
        <v>0</v>
      </c>
      <c r="M14" s="40">
        <v>0</v>
      </c>
      <c r="N14" s="40">
        <v>0</v>
      </c>
      <c r="O14" s="40">
        <v>0</v>
      </c>
      <c r="P14" s="40">
        <v>0</v>
      </c>
      <c r="Q14" s="40">
        <v>0</v>
      </c>
      <c r="R14" s="40">
        <v>0</v>
      </c>
      <c r="S14" s="40">
        <v>0</v>
      </c>
      <c r="T14" s="40">
        <v>0</v>
      </c>
      <c r="U14" s="40">
        <v>0</v>
      </c>
      <c r="V14" s="40">
        <v>0</v>
      </c>
      <c r="W14" s="40">
        <v>0</v>
      </c>
      <c r="X14" s="40">
        <v>0</v>
      </c>
      <c r="Y14" s="40">
        <v>0</v>
      </c>
      <c r="Z14" s="40">
        <v>0</v>
      </c>
      <c r="AA14" s="40">
        <v>0</v>
      </c>
      <c r="AB14" s="40">
        <v>0</v>
      </c>
      <c r="AC14" s="40">
        <v>0</v>
      </c>
      <c r="AD14" s="40">
        <v>0</v>
      </c>
      <c r="AE14" s="40">
        <v>0</v>
      </c>
      <c r="AF14" s="40">
        <v>0</v>
      </c>
      <c r="AG14" s="40">
        <v>0</v>
      </c>
      <c r="AH14" s="40">
        <v>0</v>
      </c>
      <c r="AI14" s="40">
        <v>0</v>
      </c>
      <c r="AJ14" s="40">
        <v>0</v>
      </c>
      <c r="AK14" s="40">
        <v>0</v>
      </c>
      <c r="AL14" s="40">
        <v>0</v>
      </c>
      <c r="AM14" s="40">
        <v>0</v>
      </c>
      <c r="AN14" s="40">
        <v>0</v>
      </c>
      <c r="AO14" s="40">
        <v>0</v>
      </c>
      <c r="AP14" s="40">
        <v>0</v>
      </c>
      <c r="AQ14" s="40">
        <v>0</v>
      </c>
      <c r="AR14" s="40">
        <v>0</v>
      </c>
      <c r="AS14" s="40">
        <v>0</v>
      </c>
      <c r="AT14" s="40">
        <v>0</v>
      </c>
      <c r="AU14" s="40">
        <v>0</v>
      </c>
      <c r="AV14" s="40">
        <v>0</v>
      </c>
      <c r="AW14" s="40">
        <v>0</v>
      </c>
      <c r="AX14" s="40">
        <v>0</v>
      </c>
      <c r="AY14" s="40">
        <v>0</v>
      </c>
      <c r="AZ14" s="40">
        <v>0</v>
      </c>
      <c r="BA14" s="40">
        <v>0</v>
      </c>
      <c r="BB14" s="40">
        <v>0</v>
      </c>
      <c r="BC14" s="40">
        <v>0</v>
      </c>
      <c r="BD14" s="40">
        <v>0</v>
      </c>
      <c r="BE14" s="40">
        <v>0</v>
      </c>
      <c r="BF14" s="40">
        <v>0</v>
      </c>
      <c r="BG14" s="40">
        <v>0</v>
      </c>
      <c r="BH14" s="40">
        <v>0</v>
      </c>
      <c r="BI14" s="40">
        <v>0</v>
      </c>
      <c r="BJ14" s="40">
        <v>0</v>
      </c>
      <c r="BK14" s="41">
        <f t="shared" ref="BK14" si="2">SUM(C14:BJ14)</f>
        <v>0</v>
      </c>
    </row>
    <row r="15" spans="1:107">
      <c r="A15" s="17"/>
      <c r="B15" s="26" t="s">
        <v>97</v>
      </c>
      <c r="C15" s="39">
        <f t="shared" ref="C15:AH15" si="3">SUM(C14:C14)</f>
        <v>0</v>
      </c>
      <c r="D15" s="39">
        <f t="shared" si="3"/>
        <v>0</v>
      </c>
      <c r="E15" s="39">
        <f t="shared" si="3"/>
        <v>0</v>
      </c>
      <c r="F15" s="39">
        <f t="shared" si="3"/>
        <v>0</v>
      </c>
      <c r="G15" s="39">
        <f t="shared" si="3"/>
        <v>0</v>
      </c>
      <c r="H15" s="39">
        <f t="shared" si="3"/>
        <v>0</v>
      </c>
      <c r="I15" s="39">
        <f t="shared" si="3"/>
        <v>0</v>
      </c>
      <c r="J15" s="39">
        <f t="shared" si="3"/>
        <v>0</v>
      </c>
      <c r="K15" s="39">
        <f t="shared" si="3"/>
        <v>0</v>
      </c>
      <c r="L15" s="39">
        <f t="shared" si="3"/>
        <v>0</v>
      </c>
      <c r="M15" s="39">
        <f t="shared" si="3"/>
        <v>0</v>
      </c>
      <c r="N15" s="39">
        <f t="shared" si="3"/>
        <v>0</v>
      </c>
      <c r="O15" s="39">
        <f t="shared" si="3"/>
        <v>0</v>
      </c>
      <c r="P15" s="39">
        <f t="shared" si="3"/>
        <v>0</v>
      </c>
      <c r="Q15" s="39">
        <f t="shared" si="3"/>
        <v>0</v>
      </c>
      <c r="R15" s="39">
        <f t="shared" si="3"/>
        <v>0</v>
      </c>
      <c r="S15" s="39">
        <f t="shared" si="3"/>
        <v>0</v>
      </c>
      <c r="T15" s="39">
        <f t="shared" si="3"/>
        <v>0</v>
      </c>
      <c r="U15" s="39">
        <f t="shared" si="3"/>
        <v>0</v>
      </c>
      <c r="V15" s="39">
        <f t="shared" si="3"/>
        <v>0</v>
      </c>
      <c r="W15" s="39">
        <f t="shared" si="3"/>
        <v>0</v>
      </c>
      <c r="X15" s="39">
        <f t="shared" si="3"/>
        <v>0</v>
      </c>
      <c r="Y15" s="39">
        <f t="shared" si="3"/>
        <v>0</v>
      </c>
      <c r="Z15" s="39">
        <f t="shared" si="3"/>
        <v>0</v>
      </c>
      <c r="AA15" s="39">
        <f t="shared" si="3"/>
        <v>0</v>
      </c>
      <c r="AB15" s="39">
        <f t="shared" si="3"/>
        <v>0</v>
      </c>
      <c r="AC15" s="39">
        <f t="shared" si="3"/>
        <v>0</v>
      </c>
      <c r="AD15" s="39">
        <f t="shared" si="3"/>
        <v>0</v>
      </c>
      <c r="AE15" s="39">
        <f t="shared" si="3"/>
        <v>0</v>
      </c>
      <c r="AF15" s="39">
        <f t="shared" si="3"/>
        <v>0</v>
      </c>
      <c r="AG15" s="39">
        <f t="shared" si="3"/>
        <v>0</v>
      </c>
      <c r="AH15" s="39">
        <f t="shared" si="3"/>
        <v>0</v>
      </c>
      <c r="AI15" s="39">
        <f t="shared" ref="AI15:BK15" si="4">SUM(AI14:AI14)</f>
        <v>0</v>
      </c>
      <c r="AJ15" s="39">
        <f t="shared" si="4"/>
        <v>0</v>
      </c>
      <c r="AK15" s="39">
        <f t="shared" si="4"/>
        <v>0</v>
      </c>
      <c r="AL15" s="39">
        <f t="shared" si="4"/>
        <v>0</v>
      </c>
      <c r="AM15" s="39">
        <f t="shared" si="4"/>
        <v>0</v>
      </c>
      <c r="AN15" s="39">
        <f t="shared" si="4"/>
        <v>0</v>
      </c>
      <c r="AO15" s="39">
        <f t="shared" si="4"/>
        <v>0</v>
      </c>
      <c r="AP15" s="39">
        <f t="shared" si="4"/>
        <v>0</v>
      </c>
      <c r="AQ15" s="39">
        <f t="shared" si="4"/>
        <v>0</v>
      </c>
      <c r="AR15" s="39">
        <f t="shared" si="4"/>
        <v>0</v>
      </c>
      <c r="AS15" s="39">
        <f t="shared" si="4"/>
        <v>0</v>
      </c>
      <c r="AT15" s="39">
        <f t="shared" si="4"/>
        <v>0</v>
      </c>
      <c r="AU15" s="39">
        <f t="shared" si="4"/>
        <v>0</v>
      </c>
      <c r="AV15" s="39">
        <f t="shared" si="4"/>
        <v>0</v>
      </c>
      <c r="AW15" s="39">
        <f t="shared" si="4"/>
        <v>0</v>
      </c>
      <c r="AX15" s="39">
        <f t="shared" si="4"/>
        <v>0</v>
      </c>
      <c r="AY15" s="39">
        <f t="shared" si="4"/>
        <v>0</v>
      </c>
      <c r="AZ15" s="39">
        <f t="shared" si="4"/>
        <v>0</v>
      </c>
      <c r="BA15" s="39">
        <f t="shared" si="4"/>
        <v>0</v>
      </c>
      <c r="BB15" s="39">
        <f t="shared" si="4"/>
        <v>0</v>
      </c>
      <c r="BC15" s="39">
        <f t="shared" si="4"/>
        <v>0</v>
      </c>
      <c r="BD15" s="39">
        <f t="shared" si="4"/>
        <v>0</v>
      </c>
      <c r="BE15" s="39">
        <f t="shared" si="4"/>
        <v>0</v>
      </c>
      <c r="BF15" s="39">
        <f t="shared" si="4"/>
        <v>0</v>
      </c>
      <c r="BG15" s="39">
        <f t="shared" si="4"/>
        <v>0</v>
      </c>
      <c r="BH15" s="39">
        <f t="shared" si="4"/>
        <v>0</v>
      </c>
      <c r="BI15" s="39">
        <f t="shared" si="4"/>
        <v>0</v>
      </c>
      <c r="BJ15" s="39">
        <f t="shared" si="4"/>
        <v>0</v>
      </c>
      <c r="BK15" s="39">
        <f t="shared" si="4"/>
        <v>0</v>
      </c>
    </row>
    <row r="16" spans="1:107">
      <c r="A16" s="17" t="s">
        <v>83</v>
      </c>
      <c r="B16" s="25" t="s">
        <v>15</v>
      </c>
      <c r="C16" s="57"/>
      <c r="D16" s="55"/>
      <c r="E16" s="55"/>
      <c r="F16" s="55"/>
      <c r="G16" s="55"/>
      <c r="H16" s="55"/>
      <c r="I16" s="55"/>
      <c r="J16" s="55"/>
      <c r="K16" s="55"/>
      <c r="L16" s="55"/>
      <c r="M16" s="55"/>
      <c r="N16" s="55"/>
      <c r="O16" s="55"/>
      <c r="P16" s="55"/>
      <c r="Q16" s="55"/>
      <c r="R16" s="55"/>
      <c r="S16" s="55"/>
      <c r="T16" s="55"/>
      <c r="U16" s="55"/>
      <c r="V16" s="55"/>
      <c r="W16" s="55"/>
      <c r="X16" s="55"/>
      <c r="Y16" s="55"/>
      <c r="Z16" s="55"/>
      <c r="AA16" s="55"/>
      <c r="AB16" s="55"/>
      <c r="AC16" s="55"/>
      <c r="AD16" s="55"/>
      <c r="AE16" s="55"/>
      <c r="AF16" s="55"/>
      <c r="AG16" s="55"/>
      <c r="AH16" s="55"/>
      <c r="AI16" s="55"/>
      <c r="AJ16" s="55"/>
      <c r="AK16" s="55"/>
      <c r="AL16" s="55"/>
      <c r="AM16" s="55"/>
      <c r="AN16" s="55"/>
      <c r="AO16" s="55"/>
      <c r="AP16" s="55"/>
      <c r="AQ16" s="55"/>
      <c r="AR16" s="55"/>
      <c r="AS16" s="55"/>
      <c r="AT16" s="55"/>
      <c r="AU16" s="55"/>
      <c r="AV16" s="55"/>
      <c r="AW16" s="55"/>
      <c r="AX16" s="55"/>
      <c r="AY16" s="55"/>
      <c r="AZ16" s="55"/>
      <c r="BA16" s="55"/>
      <c r="BB16" s="55"/>
      <c r="BC16" s="55"/>
      <c r="BD16" s="55"/>
      <c r="BE16" s="55"/>
      <c r="BF16" s="55"/>
      <c r="BG16" s="55"/>
      <c r="BH16" s="55"/>
      <c r="BI16" s="55"/>
      <c r="BJ16" s="55"/>
      <c r="BK16" s="58"/>
    </row>
    <row r="17" spans="1:67">
      <c r="A17" s="17"/>
      <c r="B17" s="26" t="s">
        <v>40</v>
      </c>
      <c r="C17" s="36">
        <v>0</v>
      </c>
      <c r="D17" s="35">
        <v>0</v>
      </c>
      <c r="E17" s="35">
        <v>0</v>
      </c>
      <c r="F17" s="35">
        <v>0</v>
      </c>
      <c r="G17" s="37">
        <v>0</v>
      </c>
      <c r="H17" s="36">
        <v>0</v>
      </c>
      <c r="I17" s="35">
        <v>0</v>
      </c>
      <c r="J17" s="35">
        <v>0</v>
      </c>
      <c r="K17" s="35">
        <v>0</v>
      </c>
      <c r="L17" s="37">
        <v>0</v>
      </c>
      <c r="M17" s="36">
        <v>0</v>
      </c>
      <c r="N17" s="35">
        <v>0</v>
      </c>
      <c r="O17" s="35">
        <v>0</v>
      </c>
      <c r="P17" s="35">
        <v>0</v>
      </c>
      <c r="Q17" s="37">
        <v>0</v>
      </c>
      <c r="R17" s="36">
        <v>0</v>
      </c>
      <c r="S17" s="35">
        <v>0</v>
      </c>
      <c r="T17" s="35">
        <v>0</v>
      </c>
      <c r="U17" s="35">
        <v>0</v>
      </c>
      <c r="V17" s="37">
        <v>0</v>
      </c>
      <c r="W17" s="36">
        <v>0</v>
      </c>
      <c r="X17" s="35">
        <v>0</v>
      </c>
      <c r="Y17" s="35">
        <v>0</v>
      </c>
      <c r="Z17" s="35">
        <v>0</v>
      </c>
      <c r="AA17" s="37">
        <v>0</v>
      </c>
      <c r="AB17" s="36">
        <v>0</v>
      </c>
      <c r="AC17" s="35">
        <v>0</v>
      </c>
      <c r="AD17" s="35">
        <v>0</v>
      </c>
      <c r="AE17" s="35">
        <v>0</v>
      </c>
      <c r="AF17" s="37">
        <v>0</v>
      </c>
      <c r="AG17" s="36">
        <v>0</v>
      </c>
      <c r="AH17" s="35">
        <v>0</v>
      </c>
      <c r="AI17" s="35">
        <v>0</v>
      </c>
      <c r="AJ17" s="35">
        <v>0</v>
      </c>
      <c r="AK17" s="37">
        <v>0</v>
      </c>
      <c r="AL17" s="36">
        <v>0</v>
      </c>
      <c r="AM17" s="35">
        <v>0</v>
      </c>
      <c r="AN17" s="35">
        <v>0</v>
      </c>
      <c r="AO17" s="35">
        <v>0</v>
      </c>
      <c r="AP17" s="37">
        <v>0</v>
      </c>
      <c r="AQ17" s="36">
        <v>0</v>
      </c>
      <c r="AR17" s="35">
        <v>0</v>
      </c>
      <c r="AS17" s="35">
        <v>0</v>
      </c>
      <c r="AT17" s="35">
        <v>0</v>
      </c>
      <c r="AU17" s="37">
        <v>0</v>
      </c>
      <c r="AV17" s="36">
        <v>0</v>
      </c>
      <c r="AW17" s="35">
        <v>0</v>
      </c>
      <c r="AX17" s="35">
        <v>0</v>
      </c>
      <c r="AY17" s="35">
        <v>0</v>
      </c>
      <c r="AZ17" s="37">
        <v>0</v>
      </c>
      <c r="BA17" s="36">
        <v>0</v>
      </c>
      <c r="BB17" s="35">
        <v>0</v>
      </c>
      <c r="BC17" s="35">
        <v>0</v>
      </c>
      <c r="BD17" s="35">
        <v>0</v>
      </c>
      <c r="BE17" s="37">
        <v>0</v>
      </c>
      <c r="BF17" s="36">
        <v>0</v>
      </c>
      <c r="BG17" s="35">
        <v>0</v>
      </c>
      <c r="BH17" s="35">
        <v>0</v>
      </c>
      <c r="BI17" s="35">
        <v>0</v>
      </c>
      <c r="BJ17" s="37">
        <v>0</v>
      </c>
      <c r="BK17" s="41">
        <f>SUM(C17:BJ17)</f>
        <v>0</v>
      </c>
    </row>
    <row r="18" spans="1:67">
      <c r="A18" s="17"/>
      <c r="B18" s="26" t="s">
        <v>96</v>
      </c>
      <c r="C18" s="38">
        <f t="shared" ref="C18:BJ18" si="5">SUM(C17)</f>
        <v>0</v>
      </c>
      <c r="D18" s="38">
        <f t="shared" si="5"/>
        <v>0</v>
      </c>
      <c r="E18" s="38">
        <f t="shared" si="5"/>
        <v>0</v>
      </c>
      <c r="F18" s="38">
        <f t="shared" si="5"/>
        <v>0</v>
      </c>
      <c r="G18" s="38">
        <f t="shared" si="5"/>
        <v>0</v>
      </c>
      <c r="H18" s="38">
        <f t="shared" si="5"/>
        <v>0</v>
      </c>
      <c r="I18" s="38">
        <f t="shared" si="5"/>
        <v>0</v>
      </c>
      <c r="J18" s="38">
        <f t="shared" si="5"/>
        <v>0</v>
      </c>
      <c r="K18" s="38">
        <f t="shared" si="5"/>
        <v>0</v>
      </c>
      <c r="L18" s="38">
        <f t="shared" si="5"/>
        <v>0</v>
      </c>
      <c r="M18" s="38">
        <f t="shared" si="5"/>
        <v>0</v>
      </c>
      <c r="N18" s="38">
        <f t="shared" si="5"/>
        <v>0</v>
      </c>
      <c r="O18" s="38">
        <f t="shared" si="5"/>
        <v>0</v>
      </c>
      <c r="P18" s="38">
        <f t="shared" si="5"/>
        <v>0</v>
      </c>
      <c r="Q18" s="38">
        <f t="shared" si="5"/>
        <v>0</v>
      </c>
      <c r="R18" s="38">
        <f t="shared" si="5"/>
        <v>0</v>
      </c>
      <c r="S18" s="38">
        <f t="shared" si="5"/>
        <v>0</v>
      </c>
      <c r="T18" s="38">
        <f t="shared" si="5"/>
        <v>0</v>
      </c>
      <c r="U18" s="38">
        <f t="shared" si="5"/>
        <v>0</v>
      </c>
      <c r="V18" s="38">
        <f t="shared" si="5"/>
        <v>0</v>
      </c>
      <c r="W18" s="38">
        <f t="shared" si="5"/>
        <v>0</v>
      </c>
      <c r="X18" s="38">
        <f t="shared" si="5"/>
        <v>0</v>
      </c>
      <c r="Y18" s="38">
        <f t="shared" si="5"/>
        <v>0</v>
      </c>
      <c r="Z18" s="38">
        <f t="shared" si="5"/>
        <v>0</v>
      </c>
      <c r="AA18" s="38">
        <f t="shared" si="5"/>
        <v>0</v>
      </c>
      <c r="AB18" s="38">
        <f t="shared" si="5"/>
        <v>0</v>
      </c>
      <c r="AC18" s="38">
        <f t="shared" si="5"/>
        <v>0</v>
      </c>
      <c r="AD18" s="38">
        <f t="shared" si="5"/>
        <v>0</v>
      </c>
      <c r="AE18" s="38">
        <f t="shared" si="5"/>
        <v>0</v>
      </c>
      <c r="AF18" s="38">
        <f t="shared" si="5"/>
        <v>0</v>
      </c>
      <c r="AG18" s="38">
        <f t="shared" si="5"/>
        <v>0</v>
      </c>
      <c r="AH18" s="38">
        <f t="shared" si="5"/>
        <v>0</v>
      </c>
      <c r="AI18" s="38">
        <f t="shared" si="5"/>
        <v>0</v>
      </c>
      <c r="AJ18" s="38">
        <f t="shared" si="5"/>
        <v>0</v>
      </c>
      <c r="AK18" s="38">
        <f t="shared" si="5"/>
        <v>0</v>
      </c>
      <c r="AL18" s="38">
        <f t="shared" si="5"/>
        <v>0</v>
      </c>
      <c r="AM18" s="38">
        <f t="shared" si="5"/>
        <v>0</v>
      </c>
      <c r="AN18" s="38">
        <f t="shared" si="5"/>
        <v>0</v>
      </c>
      <c r="AO18" s="38">
        <f t="shared" si="5"/>
        <v>0</v>
      </c>
      <c r="AP18" s="38">
        <f t="shared" si="5"/>
        <v>0</v>
      </c>
      <c r="AQ18" s="38">
        <f t="shared" si="5"/>
        <v>0</v>
      </c>
      <c r="AR18" s="38">
        <f t="shared" si="5"/>
        <v>0</v>
      </c>
      <c r="AS18" s="38">
        <f t="shared" si="5"/>
        <v>0</v>
      </c>
      <c r="AT18" s="38">
        <f t="shared" si="5"/>
        <v>0</v>
      </c>
      <c r="AU18" s="38">
        <f t="shared" si="5"/>
        <v>0</v>
      </c>
      <c r="AV18" s="38">
        <f t="shared" si="5"/>
        <v>0</v>
      </c>
      <c r="AW18" s="38">
        <f t="shared" si="5"/>
        <v>0</v>
      </c>
      <c r="AX18" s="38">
        <f t="shared" si="5"/>
        <v>0</v>
      </c>
      <c r="AY18" s="38">
        <f t="shared" si="5"/>
        <v>0</v>
      </c>
      <c r="AZ18" s="38">
        <f t="shared" si="5"/>
        <v>0</v>
      </c>
      <c r="BA18" s="38">
        <f t="shared" si="5"/>
        <v>0</v>
      </c>
      <c r="BB18" s="38">
        <f t="shared" si="5"/>
        <v>0</v>
      </c>
      <c r="BC18" s="38">
        <f t="shared" si="5"/>
        <v>0</v>
      </c>
      <c r="BD18" s="38">
        <f t="shared" si="5"/>
        <v>0</v>
      </c>
      <c r="BE18" s="38">
        <f t="shared" si="5"/>
        <v>0</v>
      </c>
      <c r="BF18" s="38">
        <f t="shared" si="5"/>
        <v>0</v>
      </c>
      <c r="BG18" s="38">
        <f t="shared" si="5"/>
        <v>0</v>
      </c>
      <c r="BH18" s="38">
        <f t="shared" si="5"/>
        <v>0</v>
      </c>
      <c r="BI18" s="38">
        <f t="shared" si="5"/>
        <v>0</v>
      </c>
      <c r="BJ18" s="38">
        <f t="shared" si="5"/>
        <v>0</v>
      </c>
      <c r="BK18" s="39">
        <f>SUM(BK17)</f>
        <v>0</v>
      </c>
    </row>
    <row r="19" spans="1:67">
      <c r="A19" s="17" t="s">
        <v>85</v>
      </c>
      <c r="B19" s="33" t="s">
        <v>101</v>
      </c>
      <c r="C19" s="57"/>
      <c r="D19" s="55"/>
      <c r="E19" s="55"/>
      <c r="F19" s="55"/>
      <c r="G19" s="55"/>
      <c r="H19" s="55"/>
      <c r="I19" s="55"/>
      <c r="J19" s="55"/>
      <c r="K19" s="55"/>
      <c r="L19" s="55"/>
      <c r="M19" s="55"/>
      <c r="N19" s="55"/>
      <c r="O19" s="55"/>
      <c r="P19" s="55"/>
      <c r="Q19" s="55"/>
      <c r="R19" s="55"/>
      <c r="S19" s="55"/>
      <c r="T19" s="55"/>
      <c r="U19" s="55"/>
      <c r="V19" s="55"/>
      <c r="W19" s="55"/>
      <c r="X19" s="55"/>
      <c r="Y19" s="55"/>
      <c r="Z19" s="55"/>
      <c r="AA19" s="55"/>
      <c r="AB19" s="55"/>
      <c r="AC19" s="55"/>
      <c r="AD19" s="55"/>
      <c r="AE19" s="55"/>
      <c r="AF19" s="55"/>
      <c r="AG19" s="55"/>
      <c r="AH19" s="55"/>
      <c r="AI19" s="55"/>
      <c r="AJ19" s="55"/>
      <c r="AK19" s="55"/>
      <c r="AL19" s="55"/>
      <c r="AM19" s="55"/>
      <c r="AN19" s="55"/>
      <c r="AO19" s="55"/>
      <c r="AP19" s="55"/>
      <c r="AQ19" s="55"/>
      <c r="AR19" s="55"/>
      <c r="AS19" s="55"/>
      <c r="AT19" s="55"/>
      <c r="AU19" s="55"/>
      <c r="AV19" s="55"/>
      <c r="AW19" s="55"/>
      <c r="AX19" s="55"/>
      <c r="AY19" s="55"/>
      <c r="AZ19" s="55"/>
      <c r="BA19" s="55"/>
      <c r="BB19" s="55"/>
      <c r="BC19" s="55"/>
      <c r="BD19" s="55"/>
      <c r="BE19" s="55"/>
      <c r="BF19" s="55"/>
      <c r="BG19" s="55"/>
      <c r="BH19" s="55"/>
      <c r="BI19" s="55"/>
      <c r="BJ19" s="55"/>
      <c r="BK19" s="58"/>
    </row>
    <row r="20" spans="1:67">
      <c r="A20" s="17"/>
      <c r="B20" s="26" t="s">
        <v>40</v>
      </c>
      <c r="C20" s="36">
        <v>0</v>
      </c>
      <c r="D20" s="35">
        <v>0</v>
      </c>
      <c r="E20" s="35">
        <v>0</v>
      </c>
      <c r="F20" s="35">
        <v>0</v>
      </c>
      <c r="G20" s="37">
        <v>0</v>
      </c>
      <c r="H20" s="36">
        <v>0</v>
      </c>
      <c r="I20" s="35">
        <v>0</v>
      </c>
      <c r="J20" s="35">
        <v>0</v>
      </c>
      <c r="K20" s="35">
        <v>0</v>
      </c>
      <c r="L20" s="37">
        <v>0</v>
      </c>
      <c r="M20" s="36">
        <v>0</v>
      </c>
      <c r="N20" s="35">
        <v>0</v>
      </c>
      <c r="O20" s="35">
        <v>0</v>
      </c>
      <c r="P20" s="35">
        <v>0</v>
      </c>
      <c r="Q20" s="37">
        <v>0</v>
      </c>
      <c r="R20" s="36">
        <v>0</v>
      </c>
      <c r="S20" s="35">
        <v>0</v>
      </c>
      <c r="T20" s="35">
        <v>0</v>
      </c>
      <c r="U20" s="35">
        <v>0</v>
      </c>
      <c r="V20" s="37">
        <v>0</v>
      </c>
      <c r="W20" s="36">
        <v>0</v>
      </c>
      <c r="X20" s="35">
        <v>0</v>
      </c>
      <c r="Y20" s="35">
        <v>0</v>
      </c>
      <c r="Z20" s="35">
        <v>0</v>
      </c>
      <c r="AA20" s="37">
        <v>0</v>
      </c>
      <c r="AB20" s="36">
        <v>0</v>
      </c>
      <c r="AC20" s="35">
        <v>0</v>
      </c>
      <c r="AD20" s="35">
        <v>0</v>
      </c>
      <c r="AE20" s="35">
        <v>0</v>
      </c>
      <c r="AF20" s="37">
        <v>0</v>
      </c>
      <c r="AG20" s="36">
        <v>0</v>
      </c>
      <c r="AH20" s="35">
        <v>0</v>
      </c>
      <c r="AI20" s="35">
        <v>0</v>
      </c>
      <c r="AJ20" s="35">
        <v>0</v>
      </c>
      <c r="AK20" s="37">
        <v>0</v>
      </c>
      <c r="AL20" s="36">
        <v>0</v>
      </c>
      <c r="AM20" s="35">
        <v>0</v>
      </c>
      <c r="AN20" s="35">
        <v>0</v>
      </c>
      <c r="AO20" s="35">
        <v>0</v>
      </c>
      <c r="AP20" s="37">
        <v>0</v>
      </c>
      <c r="AQ20" s="36">
        <v>0</v>
      </c>
      <c r="AR20" s="35">
        <v>0</v>
      </c>
      <c r="AS20" s="35">
        <v>0</v>
      </c>
      <c r="AT20" s="35">
        <v>0</v>
      </c>
      <c r="AU20" s="37">
        <v>0</v>
      </c>
      <c r="AV20" s="36">
        <v>0</v>
      </c>
      <c r="AW20" s="35">
        <v>0</v>
      </c>
      <c r="AX20" s="35">
        <v>0</v>
      </c>
      <c r="AY20" s="35">
        <v>0</v>
      </c>
      <c r="AZ20" s="37">
        <v>0</v>
      </c>
      <c r="BA20" s="36">
        <v>0</v>
      </c>
      <c r="BB20" s="35">
        <v>0</v>
      </c>
      <c r="BC20" s="35">
        <v>0</v>
      </c>
      <c r="BD20" s="35">
        <v>0</v>
      </c>
      <c r="BE20" s="37">
        <v>0</v>
      </c>
      <c r="BF20" s="36">
        <v>0</v>
      </c>
      <c r="BG20" s="35">
        <v>0</v>
      </c>
      <c r="BH20" s="35">
        <v>0</v>
      </c>
      <c r="BI20" s="35">
        <v>0</v>
      </c>
      <c r="BJ20" s="37">
        <v>0</v>
      </c>
      <c r="BK20" s="41">
        <f>SUM(C20:BJ20)</f>
        <v>0</v>
      </c>
    </row>
    <row r="21" spans="1:67">
      <c r="A21" s="17"/>
      <c r="B21" s="26" t="s">
        <v>95</v>
      </c>
      <c r="C21" s="38">
        <f t="shared" ref="C21:BJ21" si="6">SUM(C20)</f>
        <v>0</v>
      </c>
      <c r="D21" s="38">
        <f t="shared" si="6"/>
        <v>0</v>
      </c>
      <c r="E21" s="38">
        <f t="shared" si="6"/>
        <v>0</v>
      </c>
      <c r="F21" s="38">
        <f t="shared" si="6"/>
        <v>0</v>
      </c>
      <c r="G21" s="38">
        <f t="shared" si="6"/>
        <v>0</v>
      </c>
      <c r="H21" s="38">
        <f t="shared" si="6"/>
        <v>0</v>
      </c>
      <c r="I21" s="38">
        <f t="shared" si="6"/>
        <v>0</v>
      </c>
      <c r="J21" s="38">
        <f t="shared" si="6"/>
        <v>0</v>
      </c>
      <c r="K21" s="38">
        <f t="shared" si="6"/>
        <v>0</v>
      </c>
      <c r="L21" s="38">
        <f t="shared" si="6"/>
        <v>0</v>
      </c>
      <c r="M21" s="38">
        <f t="shared" si="6"/>
        <v>0</v>
      </c>
      <c r="N21" s="38">
        <f t="shared" si="6"/>
        <v>0</v>
      </c>
      <c r="O21" s="38">
        <f t="shared" si="6"/>
        <v>0</v>
      </c>
      <c r="P21" s="38">
        <f t="shared" si="6"/>
        <v>0</v>
      </c>
      <c r="Q21" s="38">
        <f t="shared" si="6"/>
        <v>0</v>
      </c>
      <c r="R21" s="38">
        <f t="shared" si="6"/>
        <v>0</v>
      </c>
      <c r="S21" s="38">
        <f t="shared" si="6"/>
        <v>0</v>
      </c>
      <c r="T21" s="38">
        <f t="shared" si="6"/>
        <v>0</v>
      </c>
      <c r="U21" s="38">
        <f t="shared" si="6"/>
        <v>0</v>
      </c>
      <c r="V21" s="38">
        <f t="shared" si="6"/>
        <v>0</v>
      </c>
      <c r="W21" s="38">
        <f t="shared" si="6"/>
        <v>0</v>
      </c>
      <c r="X21" s="38">
        <f t="shared" si="6"/>
        <v>0</v>
      </c>
      <c r="Y21" s="38">
        <f t="shared" si="6"/>
        <v>0</v>
      </c>
      <c r="Z21" s="38">
        <f t="shared" si="6"/>
        <v>0</v>
      </c>
      <c r="AA21" s="38">
        <f t="shared" si="6"/>
        <v>0</v>
      </c>
      <c r="AB21" s="38">
        <f t="shared" si="6"/>
        <v>0</v>
      </c>
      <c r="AC21" s="38">
        <f t="shared" si="6"/>
        <v>0</v>
      </c>
      <c r="AD21" s="38">
        <f t="shared" si="6"/>
        <v>0</v>
      </c>
      <c r="AE21" s="38">
        <f t="shared" si="6"/>
        <v>0</v>
      </c>
      <c r="AF21" s="38">
        <f t="shared" si="6"/>
        <v>0</v>
      </c>
      <c r="AG21" s="38">
        <f t="shared" si="6"/>
        <v>0</v>
      </c>
      <c r="AH21" s="38">
        <f t="shared" si="6"/>
        <v>0</v>
      </c>
      <c r="AI21" s="38">
        <f t="shared" si="6"/>
        <v>0</v>
      </c>
      <c r="AJ21" s="38">
        <f t="shared" si="6"/>
        <v>0</v>
      </c>
      <c r="AK21" s="38">
        <f t="shared" si="6"/>
        <v>0</v>
      </c>
      <c r="AL21" s="38">
        <f t="shared" si="6"/>
        <v>0</v>
      </c>
      <c r="AM21" s="38">
        <f t="shared" si="6"/>
        <v>0</v>
      </c>
      <c r="AN21" s="38">
        <f t="shared" si="6"/>
        <v>0</v>
      </c>
      <c r="AO21" s="38">
        <f t="shared" si="6"/>
        <v>0</v>
      </c>
      <c r="AP21" s="38">
        <f t="shared" si="6"/>
        <v>0</v>
      </c>
      <c r="AQ21" s="38">
        <f t="shared" si="6"/>
        <v>0</v>
      </c>
      <c r="AR21" s="38">
        <f t="shared" si="6"/>
        <v>0</v>
      </c>
      <c r="AS21" s="38">
        <f t="shared" si="6"/>
        <v>0</v>
      </c>
      <c r="AT21" s="38">
        <f t="shared" si="6"/>
        <v>0</v>
      </c>
      <c r="AU21" s="38">
        <f t="shared" si="6"/>
        <v>0</v>
      </c>
      <c r="AV21" s="38">
        <f t="shared" si="6"/>
        <v>0</v>
      </c>
      <c r="AW21" s="38">
        <f t="shared" si="6"/>
        <v>0</v>
      </c>
      <c r="AX21" s="38">
        <f t="shared" si="6"/>
        <v>0</v>
      </c>
      <c r="AY21" s="38">
        <f t="shared" si="6"/>
        <v>0</v>
      </c>
      <c r="AZ21" s="38">
        <f t="shared" si="6"/>
        <v>0</v>
      </c>
      <c r="BA21" s="38">
        <f t="shared" si="6"/>
        <v>0</v>
      </c>
      <c r="BB21" s="38">
        <f t="shared" si="6"/>
        <v>0</v>
      </c>
      <c r="BC21" s="38">
        <f t="shared" si="6"/>
        <v>0</v>
      </c>
      <c r="BD21" s="38">
        <f t="shared" si="6"/>
        <v>0</v>
      </c>
      <c r="BE21" s="38">
        <f t="shared" si="6"/>
        <v>0</v>
      </c>
      <c r="BF21" s="38">
        <f t="shared" si="6"/>
        <v>0</v>
      </c>
      <c r="BG21" s="38">
        <f t="shared" si="6"/>
        <v>0</v>
      </c>
      <c r="BH21" s="38">
        <f t="shared" si="6"/>
        <v>0</v>
      </c>
      <c r="BI21" s="38">
        <f t="shared" si="6"/>
        <v>0</v>
      </c>
      <c r="BJ21" s="38">
        <f t="shared" si="6"/>
        <v>0</v>
      </c>
      <c r="BK21" s="39">
        <f>SUM(BK20)</f>
        <v>0</v>
      </c>
    </row>
    <row r="22" spans="1:67">
      <c r="A22" s="17" t="s">
        <v>86</v>
      </c>
      <c r="B22" s="25" t="s">
        <v>16</v>
      </c>
      <c r="C22" s="57"/>
      <c r="D22" s="55"/>
      <c r="E22" s="55"/>
      <c r="F22" s="55"/>
      <c r="G22" s="55"/>
      <c r="H22" s="55"/>
      <c r="I22" s="55"/>
      <c r="J22" s="55"/>
      <c r="K22" s="55"/>
      <c r="L22" s="55"/>
      <c r="M22" s="55"/>
      <c r="N22" s="55"/>
      <c r="O22" s="55"/>
      <c r="P22" s="55"/>
      <c r="Q22" s="55"/>
      <c r="R22" s="55"/>
      <c r="S22" s="55"/>
      <c r="T22" s="55"/>
      <c r="U22" s="55"/>
      <c r="V22" s="55"/>
      <c r="W22" s="55"/>
      <c r="X22" s="55"/>
      <c r="Y22" s="55"/>
      <c r="Z22" s="55"/>
      <c r="AA22" s="55"/>
      <c r="AB22" s="55"/>
      <c r="AC22" s="55"/>
      <c r="AD22" s="55"/>
      <c r="AE22" s="55"/>
      <c r="AF22" s="55"/>
      <c r="AG22" s="55"/>
      <c r="AH22" s="55"/>
      <c r="AI22" s="55"/>
      <c r="AJ22" s="55"/>
      <c r="AK22" s="55"/>
      <c r="AL22" s="55"/>
      <c r="AM22" s="55"/>
      <c r="AN22" s="55"/>
      <c r="AO22" s="55"/>
      <c r="AP22" s="55"/>
      <c r="AQ22" s="55"/>
      <c r="AR22" s="55"/>
      <c r="AS22" s="55"/>
      <c r="AT22" s="55"/>
      <c r="AU22" s="55"/>
      <c r="AV22" s="55"/>
      <c r="AW22" s="55"/>
      <c r="AX22" s="55"/>
      <c r="AY22" s="55"/>
      <c r="AZ22" s="55"/>
      <c r="BA22" s="55"/>
      <c r="BB22" s="55"/>
      <c r="BC22" s="55"/>
      <c r="BD22" s="55"/>
      <c r="BE22" s="55"/>
      <c r="BF22" s="55"/>
      <c r="BG22" s="55"/>
      <c r="BH22" s="55"/>
      <c r="BI22" s="55"/>
      <c r="BJ22" s="55"/>
      <c r="BK22" s="58"/>
    </row>
    <row r="23" spans="1:67">
      <c r="A23" s="17"/>
      <c r="B23" s="34" t="s">
        <v>107</v>
      </c>
      <c r="C23" s="40">
        <v>0</v>
      </c>
      <c r="D23" s="40">
        <v>0.61575384300000002</v>
      </c>
      <c r="E23" s="40">
        <v>0</v>
      </c>
      <c r="F23" s="40">
        <v>0</v>
      </c>
      <c r="G23" s="40">
        <v>0</v>
      </c>
      <c r="H23" s="40">
        <v>0.35015138079880004</v>
      </c>
      <c r="I23" s="40">
        <v>3.8959690913000005</v>
      </c>
      <c r="J23" s="40">
        <v>0</v>
      </c>
      <c r="K23" s="40">
        <v>0</v>
      </c>
      <c r="L23" s="40">
        <v>0.60984376876640012</v>
      </c>
      <c r="M23" s="40">
        <v>0</v>
      </c>
      <c r="N23" s="40">
        <v>0</v>
      </c>
      <c r="O23" s="40">
        <v>0</v>
      </c>
      <c r="P23" s="40">
        <v>0</v>
      </c>
      <c r="Q23" s="40">
        <v>0</v>
      </c>
      <c r="R23" s="40">
        <v>0.50447773363079995</v>
      </c>
      <c r="S23" s="40">
        <v>1.0074492955665999</v>
      </c>
      <c r="T23" s="40">
        <v>1.0437082836</v>
      </c>
      <c r="U23" s="40">
        <v>0</v>
      </c>
      <c r="V23" s="40">
        <v>0.69830224066650004</v>
      </c>
      <c r="W23" s="40">
        <v>0</v>
      </c>
      <c r="X23" s="40">
        <v>0</v>
      </c>
      <c r="Y23" s="40">
        <v>0</v>
      </c>
      <c r="Z23" s="40">
        <v>0</v>
      </c>
      <c r="AA23" s="40">
        <v>0</v>
      </c>
      <c r="AB23" s="40">
        <v>4.3486596289561996</v>
      </c>
      <c r="AC23" s="40">
        <v>0.79500326253299991</v>
      </c>
      <c r="AD23" s="40">
        <v>1.5060597843665999</v>
      </c>
      <c r="AE23" s="40">
        <v>0</v>
      </c>
      <c r="AF23" s="40">
        <v>20.011012016895499</v>
      </c>
      <c r="AG23" s="40">
        <v>0</v>
      </c>
      <c r="AH23" s="40">
        <v>0</v>
      </c>
      <c r="AI23" s="40">
        <v>0</v>
      </c>
      <c r="AJ23" s="40">
        <v>0</v>
      </c>
      <c r="AK23" s="40">
        <v>0</v>
      </c>
      <c r="AL23" s="40">
        <v>9.0875259383065856</v>
      </c>
      <c r="AM23" s="40">
        <v>1.0999473199332002</v>
      </c>
      <c r="AN23" s="40">
        <v>0</v>
      </c>
      <c r="AO23" s="40">
        <v>0</v>
      </c>
      <c r="AP23" s="40">
        <v>16.413368899361501</v>
      </c>
      <c r="AQ23" s="40">
        <v>0</v>
      </c>
      <c r="AR23" s="40">
        <v>0</v>
      </c>
      <c r="AS23" s="40">
        <v>0</v>
      </c>
      <c r="AT23" s="40">
        <v>0</v>
      </c>
      <c r="AU23" s="40">
        <v>0</v>
      </c>
      <c r="AV23" s="40">
        <v>12.345030418113602</v>
      </c>
      <c r="AW23" s="40">
        <v>32.522966659398406</v>
      </c>
      <c r="AX23" s="40">
        <v>4.0088293318666004</v>
      </c>
      <c r="AY23" s="40">
        <v>0</v>
      </c>
      <c r="AZ23" s="40">
        <v>41.359174101993084</v>
      </c>
      <c r="BA23" s="40">
        <v>0</v>
      </c>
      <c r="BB23" s="40">
        <v>0</v>
      </c>
      <c r="BC23" s="40">
        <v>0</v>
      </c>
      <c r="BD23" s="40">
        <v>0</v>
      </c>
      <c r="BE23" s="40">
        <v>0</v>
      </c>
      <c r="BF23" s="40">
        <v>1.9636744139598001</v>
      </c>
      <c r="BG23" s="40">
        <v>3.5029246892331996</v>
      </c>
      <c r="BH23" s="40">
        <v>1.6577150329999</v>
      </c>
      <c r="BI23" s="40">
        <v>0</v>
      </c>
      <c r="BJ23" s="40">
        <v>3.0602641976660006</v>
      </c>
      <c r="BK23" s="41">
        <f>SUM(C23:BJ23)</f>
        <v>162.40781133291227</v>
      </c>
      <c r="BL23" s="42"/>
      <c r="BN23" s="42"/>
    </row>
    <row r="24" spans="1:67">
      <c r="A24" s="17"/>
      <c r="B24" s="34" t="s">
        <v>108</v>
      </c>
      <c r="C24" s="40">
        <v>0</v>
      </c>
      <c r="D24" s="40">
        <v>0.59287011793330002</v>
      </c>
      <c r="E24" s="40">
        <v>0</v>
      </c>
      <c r="F24" s="40">
        <v>0</v>
      </c>
      <c r="G24" s="40">
        <v>0</v>
      </c>
      <c r="H24" s="40">
        <v>0.12085230256600001</v>
      </c>
      <c r="I24" s="40">
        <v>0.1576193763</v>
      </c>
      <c r="J24" s="40">
        <v>0</v>
      </c>
      <c r="K24" s="40">
        <v>0</v>
      </c>
      <c r="L24" s="40">
        <v>0</v>
      </c>
      <c r="M24" s="40">
        <v>0</v>
      </c>
      <c r="N24" s="40">
        <v>0</v>
      </c>
      <c r="O24" s="40">
        <v>0</v>
      </c>
      <c r="P24" s="40">
        <v>0</v>
      </c>
      <c r="Q24" s="40">
        <v>0</v>
      </c>
      <c r="R24" s="40">
        <v>8.6615863031899998E-2</v>
      </c>
      <c r="S24" s="40">
        <v>4.8445288333E-3</v>
      </c>
      <c r="T24" s="40">
        <v>0.38715324203329998</v>
      </c>
      <c r="U24" s="40">
        <v>0</v>
      </c>
      <c r="V24" s="40">
        <v>6.9117036166600004E-2</v>
      </c>
      <c r="W24" s="40">
        <v>0</v>
      </c>
      <c r="X24" s="40">
        <v>0</v>
      </c>
      <c r="Y24" s="40">
        <v>0</v>
      </c>
      <c r="Z24" s="40">
        <v>0</v>
      </c>
      <c r="AA24" s="40">
        <v>0</v>
      </c>
      <c r="AB24" s="40">
        <v>3.1114684495588047</v>
      </c>
      <c r="AC24" s="40">
        <v>0.25553933333330003</v>
      </c>
      <c r="AD24" s="40">
        <v>0</v>
      </c>
      <c r="AE24" s="40">
        <v>0</v>
      </c>
      <c r="AF24" s="40">
        <v>4.3797518137658011</v>
      </c>
      <c r="AG24" s="40">
        <v>0</v>
      </c>
      <c r="AH24" s="40">
        <v>0</v>
      </c>
      <c r="AI24" s="40">
        <v>0</v>
      </c>
      <c r="AJ24" s="40">
        <v>0</v>
      </c>
      <c r="AK24" s="40">
        <v>0</v>
      </c>
      <c r="AL24" s="40">
        <v>2.6113469565905008</v>
      </c>
      <c r="AM24" s="40">
        <v>0.33984995736660001</v>
      </c>
      <c r="AN24" s="40">
        <v>7.1029250000000002E-2</v>
      </c>
      <c r="AO24" s="40">
        <v>0</v>
      </c>
      <c r="AP24" s="40">
        <v>1.5894888725663003</v>
      </c>
      <c r="AQ24" s="40">
        <v>0</v>
      </c>
      <c r="AR24" s="40">
        <v>0</v>
      </c>
      <c r="AS24" s="40">
        <v>0</v>
      </c>
      <c r="AT24" s="40">
        <v>0</v>
      </c>
      <c r="AU24" s="40">
        <v>0</v>
      </c>
      <c r="AV24" s="40">
        <v>3.8114889822214981</v>
      </c>
      <c r="AW24" s="40">
        <v>6.0090262712997999</v>
      </c>
      <c r="AX24" s="40">
        <v>0</v>
      </c>
      <c r="AY24" s="40">
        <v>0</v>
      </c>
      <c r="AZ24" s="40">
        <v>12.726320414431395</v>
      </c>
      <c r="BA24" s="40">
        <v>0</v>
      </c>
      <c r="BB24" s="40">
        <v>0</v>
      </c>
      <c r="BC24" s="40">
        <v>0</v>
      </c>
      <c r="BD24" s="40">
        <v>0</v>
      </c>
      <c r="BE24" s="40">
        <v>0</v>
      </c>
      <c r="BF24" s="40">
        <v>0.69227284396190014</v>
      </c>
      <c r="BG24" s="40">
        <v>0.63467881466659992</v>
      </c>
      <c r="BH24" s="40">
        <v>0.48994812769999996</v>
      </c>
      <c r="BI24" s="40">
        <v>0</v>
      </c>
      <c r="BJ24" s="40">
        <v>0.90063198513309994</v>
      </c>
      <c r="BK24" s="41">
        <f>SUM(C24:BJ24)</f>
        <v>39.041914539460009</v>
      </c>
      <c r="BL24" s="42"/>
      <c r="BM24" s="43"/>
      <c r="BN24" s="42"/>
    </row>
    <row r="25" spans="1:67">
      <c r="A25" s="17"/>
      <c r="B25" s="34" t="s">
        <v>109</v>
      </c>
      <c r="C25" s="40">
        <v>0</v>
      </c>
      <c r="D25" s="40">
        <v>0.57995115689999999</v>
      </c>
      <c r="E25" s="40">
        <v>0</v>
      </c>
      <c r="F25" s="40">
        <v>0</v>
      </c>
      <c r="G25" s="40">
        <v>0</v>
      </c>
      <c r="H25" s="40">
        <v>4.0060881199600003E-2</v>
      </c>
      <c r="I25" s="40">
        <v>0</v>
      </c>
      <c r="J25" s="40">
        <v>0</v>
      </c>
      <c r="K25" s="40">
        <v>0</v>
      </c>
      <c r="L25" s="40">
        <v>0</v>
      </c>
      <c r="M25" s="40">
        <v>0</v>
      </c>
      <c r="N25" s="40">
        <v>0</v>
      </c>
      <c r="O25" s="40">
        <v>0</v>
      </c>
      <c r="P25" s="40">
        <v>0</v>
      </c>
      <c r="Q25" s="40">
        <v>0</v>
      </c>
      <c r="R25" s="40">
        <v>7.1250189932799995E-2</v>
      </c>
      <c r="S25" s="40">
        <v>0</v>
      </c>
      <c r="T25" s="40">
        <v>0</v>
      </c>
      <c r="U25" s="40">
        <v>0</v>
      </c>
      <c r="V25" s="40">
        <v>0</v>
      </c>
      <c r="W25" s="40">
        <v>0</v>
      </c>
      <c r="X25" s="40">
        <v>0</v>
      </c>
      <c r="Y25" s="40">
        <v>0</v>
      </c>
      <c r="Z25" s="40">
        <v>0</v>
      </c>
      <c r="AA25" s="40">
        <v>0</v>
      </c>
      <c r="AB25" s="40">
        <v>0.65061453503000011</v>
      </c>
      <c r="AC25" s="40">
        <v>0.24046482689979998</v>
      </c>
      <c r="AD25" s="40">
        <v>0</v>
      </c>
      <c r="AE25" s="40">
        <v>0</v>
      </c>
      <c r="AF25" s="40">
        <v>1.1048075141664002</v>
      </c>
      <c r="AG25" s="40">
        <v>0</v>
      </c>
      <c r="AH25" s="40">
        <v>0</v>
      </c>
      <c r="AI25" s="40">
        <v>0</v>
      </c>
      <c r="AJ25" s="40">
        <v>0</v>
      </c>
      <c r="AK25" s="40">
        <v>0</v>
      </c>
      <c r="AL25" s="40">
        <v>1.9332970381892991</v>
      </c>
      <c r="AM25" s="40">
        <v>4.7038524166666003</v>
      </c>
      <c r="AN25" s="40">
        <v>0</v>
      </c>
      <c r="AO25" s="40">
        <v>0</v>
      </c>
      <c r="AP25" s="40">
        <v>1.1169120442661999</v>
      </c>
      <c r="AQ25" s="40">
        <v>0</v>
      </c>
      <c r="AR25" s="40">
        <v>0</v>
      </c>
      <c r="AS25" s="40">
        <v>0</v>
      </c>
      <c r="AT25" s="40">
        <v>0</v>
      </c>
      <c r="AU25" s="40">
        <v>0</v>
      </c>
      <c r="AV25" s="40">
        <v>5.9917342290205982</v>
      </c>
      <c r="AW25" s="40">
        <v>4.227353979666101</v>
      </c>
      <c r="AX25" s="40">
        <v>0</v>
      </c>
      <c r="AY25" s="40">
        <v>0</v>
      </c>
      <c r="AZ25" s="40">
        <v>10.407399693797798</v>
      </c>
      <c r="BA25" s="40">
        <v>0</v>
      </c>
      <c r="BB25" s="40">
        <v>0</v>
      </c>
      <c r="BC25" s="40">
        <v>0</v>
      </c>
      <c r="BD25" s="40">
        <v>0</v>
      </c>
      <c r="BE25" s="40">
        <v>0</v>
      </c>
      <c r="BF25" s="40">
        <v>1.1257563031604993</v>
      </c>
      <c r="BG25" s="40">
        <v>0</v>
      </c>
      <c r="BH25" s="40">
        <v>0</v>
      </c>
      <c r="BI25" s="40">
        <v>0</v>
      </c>
      <c r="BJ25" s="40">
        <v>0.84044730089960007</v>
      </c>
      <c r="BK25" s="41">
        <f>SUM(C25:BJ25)</f>
        <v>33.033902109795292</v>
      </c>
      <c r="BM25" s="42"/>
      <c r="BO25" s="42"/>
    </row>
    <row r="26" spans="1:67">
      <c r="A26" s="17"/>
      <c r="B26" s="34" t="s">
        <v>110</v>
      </c>
      <c r="C26" s="40">
        <v>0</v>
      </c>
      <c r="D26" s="40">
        <v>5.4459488029998999</v>
      </c>
      <c r="E26" s="40">
        <v>0</v>
      </c>
      <c r="F26" s="40">
        <v>0</v>
      </c>
      <c r="G26" s="40">
        <v>0</v>
      </c>
      <c r="H26" s="40">
        <v>0.28225277186549996</v>
      </c>
      <c r="I26" s="40">
        <v>8.0194917759665998</v>
      </c>
      <c r="J26" s="40">
        <v>10.1400973872666</v>
      </c>
      <c r="K26" s="40">
        <v>0</v>
      </c>
      <c r="L26" s="40">
        <v>1.4628318283328998</v>
      </c>
      <c r="M26" s="40">
        <v>0</v>
      </c>
      <c r="N26" s="40">
        <v>0</v>
      </c>
      <c r="O26" s="40">
        <v>0</v>
      </c>
      <c r="P26" s="40">
        <v>0</v>
      </c>
      <c r="Q26" s="40">
        <v>0</v>
      </c>
      <c r="R26" s="40">
        <v>0.16068302696589998</v>
      </c>
      <c r="S26" s="40">
        <v>0.71962455093330002</v>
      </c>
      <c r="T26" s="40">
        <v>10.2045107353</v>
      </c>
      <c r="U26" s="40">
        <v>0</v>
      </c>
      <c r="V26" s="40">
        <v>0.76037375649990002</v>
      </c>
      <c r="W26" s="40">
        <v>0</v>
      </c>
      <c r="X26" s="40">
        <v>0</v>
      </c>
      <c r="Y26" s="40">
        <v>0</v>
      </c>
      <c r="Z26" s="40">
        <v>0</v>
      </c>
      <c r="AA26" s="40">
        <v>0</v>
      </c>
      <c r="AB26" s="40">
        <v>0.84531689966490009</v>
      </c>
      <c r="AC26" s="40">
        <v>3.8524298620999002</v>
      </c>
      <c r="AD26" s="40">
        <v>0</v>
      </c>
      <c r="AE26" s="40">
        <v>0</v>
      </c>
      <c r="AF26" s="40">
        <v>8.5842514211651988</v>
      </c>
      <c r="AG26" s="40">
        <v>0</v>
      </c>
      <c r="AH26" s="40">
        <v>0</v>
      </c>
      <c r="AI26" s="40">
        <v>0</v>
      </c>
      <c r="AJ26" s="40">
        <v>0</v>
      </c>
      <c r="AK26" s="40">
        <v>0</v>
      </c>
      <c r="AL26" s="40">
        <v>0.58307880509859999</v>
      </c>
      <c r="AM26" s="40">
        <v>1.6479176197333001</v>
      </c>
      <c r="AN26" s="40">
        <v>36.309144713933101</v>
      </c>
      <c r="AO26" s="40">
        <v>0</v>
      </c>
      <c r="AP26" s="40">
        <v>1.2945195691325997</v>
      </c>
      <c r="AQ26" s="40">
        <v>0</v>
      </c>
      <c r="AR26" s="40">
        <v>0</v>
      </c>
      <c r="AS26" s="40">
        <v>0</v>
      </c>
      <c r="AT26" s="40">
        <v>0</v>
      </c>
      <c r="AU26" s="40">
        <v>0</v>
      </c>
      <c r="AV26" s="40">
        <v>2.2895626072940987</v>
      </c>
      <c r="AW26" s="40">
        <v>15.2020411959328</v>
      </c>
      <c r="AX26" s="40">
        <v>5.9515920634999997</v>
      </c>
      <c r="AY26" s="40">
        <v>0</v>
      </c>
      <c r="AZ26" s="40">
        <v>11.068202457864398</v>
      </c>
      <c r="BA26" s="40">
        <v>0</v>
      </c>
      <c r="BB26" s="40">
        <v>0</v>
      </c>
      <c r="BC26" s="40">
        <v>0</v>
      </c>
      <c r="BD26" s="40">
        <v>0</v>
      </c>
      <c r="BE26" s="40">
        <v>0</v>
      </c>
      <c r="BF26" s="40">
        <v>0.37412382376530012</v>
      </c>
      <c r="BG26" s="40">
        <v>6.0811356462331005</v>
      </c>
      <c r="BH26" s="40">
        <v>0</v>
      </c>
      <c r="BI26" s="40">
        <v>0</v>
      </c>
      <c r="BJ26" s="40">
        <v>1.5640281250996002</v>
      </c>
      <c r="BK26" s="41">
        <f>SUM(C26:BJ26)</f>
        <v>132.84315944664752</v>
      </c>
      <c r="BM26" s="42"/>
      <c r="BO26" s="42"/>
    </row>
    <row r="27" spans="1:67">
      <c r="A27" s="17"/>
      <c r="B27" s="34" t="s">
        <v>111</v>
      </c>
      <c r="C27" s="40">
        <v>0</v>
      </c>
      <c r="D27" s="40">
        <v>0.61240343200254621</v>
      </c>
      <c r="E27" s="40">
        <v>0</v>
      </c>
      <c r="F27" s="40">
        <v>0</v>
      </c>
      <c r="G27" s="40">
        <v>0</v>
      </c>
      <c r="H27" s="40">
        <v>1.2420517610627004</v>
      </c>
      <c r="I27" s="40">
        <v>209.03317333831191</v>
      </c>
      <c r="J27" s="40">
        <v>72.234487114166484</v>
      </c>
      <c r="K27" s="40">
        <v>0</v>
      </c>
      <c r="L27" s="40">
        <v>10.5127012582315</v>
      </c>
      <c r="M27" s="40">
        <v>0</v>
      </c>
      <c r="N27" s="40">
        <v>0</v>
      </c>
      <c r="O27" s="40">
        <v>0</v>
      </c>
      <c r="P27" s="40">
        <v>0</v>
      </c>
      <c r="Q27" s="40">
        <v>0</v>
      </c>
      <c r="R27" s="40">
        <v>1.7416539614931996</v>
      </c>
      <c r="S27" s="40">
        <v>18.019361987766398</v>
      </c>
      <c r="T27" s="40">
        <v>97.390852606133095</v>
      </c>
      <c r="U27" s="40">
        <v>0</v>
      </c>
      <c r="V27" s="40">
        <v>15.485315396598899</v>
      </c>
      <c r="W27" s="40">
        <v>0</v>
      </c>
      <c r="X27" s="40">
        <v>0</v>
      </c>
      <c r="Y27" s="40">
        <v>0</v>
      </c>
      <c r="Z27" s="40">
        <v>0</v>
      </c>
      <c r="AA27" s="40">
        <v>0</v>
      </c>
      <c r="AB27" s="40">
        <v>3.1054507808933014</v>
      </c>
      <c r="AC27" s="40">
        <v>59.613828132080648</v>
      </c>
      <c r="AD27" s="40">
        <v>0</v>
      </c>
      <c r="AE27" s="40">
        <v>0</v>
      </c>
      <c r="AF27" s="40">
        <v>63.717817412993419</v>
      </c>
      <c r="AG27" s="40">
        <v>0</v>
      </c>
      <c r="AH27" s="40">
        <v>0</v>
      </c>
      <c r="AI27" s="40">
        <v>0</v>
      </c>
      <c r="AJ27" s="40">
        <v>0</v>
      </c>
      <c r="AK27" s="40">
        <v>0</v>
      </c>
      <c r="AL27" s="40">
        <v>4.2565320978888996</v>
      </c>
      <c r="AM27" s="40">
        <v>55.376002964899101</v>
      </c>
      <c r="AN27" s="40">
        <v>148.96246470859941</v>
      </c>
      <c r="AO27" s="40">
        <v>0</v>
      </c>
      <c r="AP27" s="40">
        <v>24.936246216994089</v>
      </c>
      <c r="AQ27" s="40">
        <v>0</v>
      </c>
      <c r="AR27" s="40">
        <v>0</v>
      </c>
      <c r="AS27" s="40">
        <v>0</v>
      </c>
      <c r="AT27" s="40">
        <v>0</v>
      </c>
      <c r="AU27" s="40">
        <v>0</v>
      </c>
      <c r="AV27" s="40">
        <v>8.9994814526691851</v>
      </c>
      <c r="AW27" s="40">
        <v>52.770187858679471</v>
      </c>
      <c r="AX27" s="40">
        <v>2.0069486594665999</v>
      </c>
      <c r="AY27" s="40">
        <v>0</v>
      </c>
      <c r="AZ27" s="40">
        <v>46.495152126789037</v>
      </c>
      <c r="BA27" s="40">
        <v>0</v>
      </c>
      <c r="BB27" s="40">
        <v>0</v>
      </c>
      <c r="BC27" s="40">
        <v>0</v>
      </c>
      <c r="BD27" s="40">
        <v>0</v>
      </c>
      <c r="BE27" s="40">
        <v>0</v>
      </c>
      <c r="BF27" s="40">
        <v>2.9100520972532014</v>
      </c>
      <c r="BG27" s="40">
        <v>42.575010477965606</v>
      </c>
      <c r="BH27" s="40">
        <v>10.300512857199699</v>
      </c>
      <c r="BI27" s="40">
        <v>0</v>
      </c>
      <c r="BJ27" s="40">
        <v>11.196715629996797</v>
      </c>
      <c r="BK27" s="41">
        <f>SUM(C27:BJ27)</f>
        <v>963.49440433013535</v>
      </c>
      <c r="BL27" s="42"/>
      <c r="BN27" s="42"/>
    </row>
    <row r="28" spans="1:67">
      <c r="A28" s="17"/>
      <c r="B28" s="26" t="s">
        <v>94</v>
      </c>
      <c r="C28" s="38">
        <f>SUM(C23:C27)</f>
        <v>0</v>
      </c>
      <c r="D28" s="38">
        <f t="shared" ref="D28:BJ28" si="7">SUM(D23:D27)</f>
        <v>7.8469273528357464</v>
      </c>
      <c r="E28" s="38">
        <f t="shared" si="7"/>
        <v>0</v>
      </c>
      <c r="F28" s="38">
        <f t="shared" si="7"/>
        <v>0</v>
      </c>
      <c r="G28" s="38">
        <f t="shared" si="7"/>
        <v>0</v>
      </c>
      <c r="H28" s="38">
        <f t="shared" si="7"/>
        <v>2.0353690974926004</v>
      </c>
      <c r="I28" s="38">
        <f t="shared" si="7"/>
        <v>221.10625358187852</v>
      </c>
      <c r="J28" s="38">
        <f t="shared" si="7"/>
        <v>82.374584501433077</v>
      </c>
      <c r="K28" s="38">
        <f t="shared" si="7"/>
        <v>0</v>
      </c>
      <c r="L28" s="38">
        <f t="shared" si="7"/>
        <v>12.5853768553308</v>
      </c>
      <c r="M28" s="38">
        <f t="shared" si="7"/>
        <v>0</v>
      </c>
      <c r="N28" s="38">
        <f t="shared" si="7"/>
        <v>0</v>
      </c>
      <c r="O28" s="38">
        <f t="shared" si="7"/>
        <v>0</v>
      </c>
      <c r="P28" s="38">
        <f t="shared" si="7"/>
        <v>0</v>
      </c>
      <c r="Q28" s="38">
        <f t="shared" si="7"/>
        <v>0</v>
      </c>
      <c r="R28" s="38">
        <f t="shared" si="7"/>
        <v>2.5646807750545997</v>
      </c>
      <c r="S28" s="38">
        <f t="shared" si="7"/>
        <v>19.7512803630996</v>
      </c>
      <c r="T28" s="38">
        <f t="shared" si="7"/>
        <v>109.02622486706639</v>
      </c>
      <c r="U28" s="38">
        <f t="shared" si="7"/>
        <v>0</v>
      </c>
      <c r="V28" s="38">
        <f t="shared" si="7"/>
        <v>17.013108429931901</v>
      </c>
      <c r="W28" s="38">
        <f t="shared" si="7"/>
        <v>0</v>
      </c>
      <c r="X28" s="38">
        <f t="shared" si="7"/>
        <v>0</v>
      </c>
      <c r="Y28" s="38">
        <f t="shared" si="7"/>
        <v>0</v>
      </c>
      <c r="Z28" s="38">
        <f t="shared" si="7"/>
        <v>0</v>
      </c>
      <c r="AA28" s="38">
        <f t="shared" si="7"/>
        <v>0</v>
      </c>
      <c r="AB28" s="38">
        <f t="shared" si="7"/>
        <v>12.061510294103206</v>
      </c>
      <c r="AC28" s="38">
        <f t="shared" si="7"/>
        <v>64.757265416946652</v>
      </c>
      <c r="AD28" s="38">
        <f t="shared" si="7"/>
        <v>1.5060597843665999</v>
      </c>
      <c r="AE28" s="38">
        <f t="shared" si="7"/>
        <v>0</v>
      </c>
      <c r="AF28" s="38">
        <f t="shared" si="7"/>
        <v>97.797640178986313</v>
      </c>
      <c r="AG28" s="38">
        <f t="shared" si="7"/>
        <v>0</v>
      </c>
      <c r="AH28" s="38">
        <f t="shared" si="7"/>
        <v>0</v>
      </c>
      <c r="AI28" s="38">
        <f t="shared" si="7"/>
        <v>0</v>
      </c>
      <c r="AJ28" s="38">
        <f t="shared" si="7"/>
        <v>0</v>
      </c>
      <c r="AK28" s="38">
        <f t="shared" si="7"/>
        <v>0</v>
      </c>
      <c r="AL28" s="38">
        <f t="shared" si="7"/>
        <v>18.471780836073883</v>
      </c>
      <c r="AM28" s="38">
        <f t="shared" si="7"/>
        <v>63.167570278598802</v>
      </c>
      <c r="AN28" s="38">
        <f t="shared" si="7"/>
        <v>185.34263867253253</v>
      </c>
      <c r="AO28" s="38">
        <f t="shared" si="7"/>
        <v>0</v>
      </c>
      <c r="AP28" s="38">
        <f t="shared" si="7"/>
        <v>45.35053560232069</v>
      </c>
      <c r="AQ28" s="38">
        <f t="shared" si="7"/>
        <v>0</v>
      </c>
      <c r="AR28" s="38">
        <f t="shared" si="7"/>
        <v>0</v>
      </c>
      <c r="AS28" s="38">
        <f t="shared" si="7"/>
        <v>0</v>
      </c>
      <c r="AT28" s="38">
        <f t="shared" si="7"/>
        <v>0</v>
      </c>
      <c r="AU28" s="38">
        <f t="shared" si="7"/>
        <v>0</v>
      </c>
      <c r="AV28" s="38">
        <f t="shared" si="7"/>
        <v>33.437297689318981</v>
      </c>
      <c r="AW28" s="38">
        <f t="shared" si="7"/>
        <v>110.73157596497657</v>
      </c>
      <c r="AX28" s="38">
        <f t="shared" si="7"/>
        <v>11.9673700548332</v>
      </c>
      <c r="AY28" s="38">
        <f t="shared" si="7"/>
        <v>0</v>
      </c>
      <c r="AZ28" s="38">
        <f t="shared" si="7"/>
        <v>122.05624879487571</v>
      </c>
      <c r="BA28" s="38">
        <f t="shared" si="7"/>
        <v>0</v>
      </c>
      <c r="BB28" s="38">
        <f t="shared" si="7"/>
        <v>0</v>
      </c>
      <c r="BC28" s="38">
        <f t="shared" si="7"/>
        <v>0</v>
      </c>
      <c r="BD28" s="38">
        <f t="shared" si="7"/>
        <v>0</v>
      </c>
      <c r="BE28" s="38">
        <f t="shared" si="7"/>
        <v>0</v>
      </c>
      <c r="BF28" s="38">
        <f t="shared" si="7"/>
        <v>7.0658794821007014</v>
      </c>
      <c r="BG28" s="38">
        <f t="shared" si="7"/>
        <v>52.79374962809851</v>
      </c>
      <c r="BH28" s="38">
        <f t="shared" si="7"/>
        <v>12.448176017899598</v>
      </c>
      <c r="BI28" s="38">
        <f t="shared" si="7"/>
        <v>0</v>
      </c>
      <c r="BJ28" s="38">
        <f t="shared" si="7"/>
        <v>17.562087238795097</v>
      </c>
      <c r="BK28" s="38">
        <f>SUM(BK23:BK27)</f>
        <v>1330.8211917589506</v>
      </c>
    </row>
    <row r="29" spans="1:67">
      <c r="A29" s="17"/>
      <c r="B29" s="27" t="s">
        <v>84</v>
      </c>
      <c r="C29" s="38">
        <f t="shared" ref="C29:AH29" si="8">C9+C12+C15+C18+C21+C28</f>
        <v>0</v>
      </c>
      <c r="D29" s="38">
        <f t="shared" si="8"/>
        <v>92.027985662968746</v>
      </c>
      <c r="E29" s="38">
        <f t="shared" si="8"/>
        <v>396.88589609212028</v>
      </c>
      <c r="F29" s="38">
        <f t="shared" si="8"/>
        <v>0</v>
      </c>
      <c r="G29" s="38">
        <f t="shared" si="8"/>
        <v>0</v>
      </c>
      <c r="H29" s="38">
        <f t="shared" si="8"/>
        <v>6.2789581817850042</v>
      </c>
      <c r="I29" s="38">
        <f t="shared" si="8"/>
        <v>1447.3258372470766</v>
      </c>
      <c r="J29" s="38">
        <f t="shared" si="8"/>
        <v>397.49299628333165</v>
      </c>
      <c r="K29" s="38">
        <f t="shared" si="8"/>
        <v>0</v>
      </c>
      <c r="L29" s="38">
        <f t="shared" si="8"/>
        <v>34.391975519927392</v>
      </c>
      <c r="M29" s="38">
        <f t="shared" si="8"/>
        <v>0</v>
      </c>
      <c r="N29" s="38">
        <f t="shared" si="8"/>
        <v>2.5030264146666004</v>
      </c>
      <c r="O29" s="38">
        <f t="shared" si="8"/>
        <v>0</v>
      </c>
      <c r="P29" s="38">
        <f t="shared" si="8"/>
        <v>0</v>
      </c>
      <c r="Q29" s="38">
        <f t="shared" si="8"/>
        <v>0</v>
      </c>
      <c r="R29" s="38">
        <f t="shared" si="8"/>
        <v>4.7119660581454994</v>
      </c>
      <c r="S29" s="38">
        <f t="shared" si="8"/>
        <v>231.33204868716564</v>
      </c>
      <c r="T29" s="38">
        <f t="shared" si="8"/>
        <v>277.76981022296559</v>
      </c>
      <c r="U29" s="38">
        <f t="shared" si="8"/>
        <v>0</v>
      </c>
      <c r="V29" s="38">
        <f t="shared" si="8"/>
        <v>25.409347431296698</v>
      </c>
      <c r="W29" s="38">
        <f t="shared" si="8"/>
        <v>0</v>
      </c>
      <c r="X29" s="38">
        <f t="shared" si="8"/>
        <v>0.50026001003330001</v>
      </c>
      <c r="Y29" s="38">
        <f t="shared" si="8"/>
        <v>0</v>
      </c>
      <c r="Z29" s="38">
        <f t="shared" si="8"/>
        <v>0</v>
      </c>
      <c r="AA29" s="38">
        <f t="shared" si="8"/>
        <v>0</v>
      </c>
      <c r="AB29" s="38">
        <f t="shared" si="8"/>
        <v>18.054505026091604</v>
      </c>
      <c r="AC29" s="38">
        <f t="shared" si="8"/>
        <v>131.18236286211976</v>
      </c>
      <c r="AD29" s="38">
        <f t="shared" si="8"/>
        <v>17.799877594765903</v>
      </c>
      <c r="AE29" s="38">
        <f t="shared" si="8"/>
        <v>0</v>
      </c>
      <c r="AF29" s="38">
        <f t="shared" si="8"/>
        <v>175.64168133087696</v>
      </c>
      <c r="AG29" s="38">
        <f t="shared" si="8"/>
        <v>0</v>
      </c>
      <c r="AH29" s="38">
        <f t="shared" si="8"/>
        <v>0</v>
      </c>
      <c r="AI29" s="38">
        <f t="shared" ref="AI29:BK29" si="9">AI9+AI12+AI15+AI18+AI21+AI28</f>
        <v>0</v>
      </c>
      <c r="AJ29" s="38">
        <f t="shared" si="9"/>
        <v>0</v>
      </c>
      <c r="AK29" s="38">
        <f t="shared" si="9"/>
        <v>0</v>
      </c>
      <c r="AL29" s="38">
        <f t="shared" si="9"/>
        <v>23.889823797187983</v>
      </c>
      <c r="AM29" s="38">
        <f t="shared" si="9"/>
        <v>84.810747609763595</v>
      </c>
      <c r="AN29" s="38">
        <f t="shared" si="9"/>
        <v>470.87448244829676</v>
      </c>
      <c r="AO29" s="38">
        <f t="shared" si="9"/>
        <v>0</v>
      </c>
      <c r="AP29" s="38">
        <f t="shared" si="9"/>
        <v>76.85192369517921</v>
      </c>
      <c r="AQ29" s="38">
        <f t="shared" si="9"/>
        <v>0</v>
      </c>
      <c r="AR29" s="38">
        <f t="shared" si="9"/>
        <v>0</v>
      </c>
      <c r="AS29" s="38">
        <f t="shared" si="9"/>
        <v>0</v>
      </c>
      <c r="AT29" s="38">
        <f t="shared" si="9"/>
        <v>0</v>
      </c>
      <c r="AU29" s="38">
        <f t="shared" si="9"/>
        <v>0</v>
      </c>
      <c r="AV29" s="38">
        <f t="shared" si="9"/>
        <v>39.427234487498282</v>
      </c>
      <c r="AW29" s="38">
        <f t="shared" si="9"/>
        <v>420.08399341770428</v>
      </c>
      <c r="AX29" s="38">
        <f t="shared" si="9"/>
        <v>55.898655305033103</v>
      </c>
      <c r="AY29" s="38">
        <f t="shared" si="9"/>
        <v>0</v>
      </c>
      <c r="AZ29" s="38">
        <f t="shared" si="9"/>
        <v>190.72424788050398</v>
      </c>
      <c r="BA29" s="38">
        <f t="shared" si="9"/>
        <v>0</v>
      </c>
      <c r="BB29" s="38">
        <f t="shared" si="9"/>
        <v>0</v>
      </c>
      <c r="BC29" s="38">
        <f t="shared" si="9"/>
        <v>0</v>
      </c>
      <c r="BD29" s="38">
        <f t="shared" si="9"/>
        <v>0</v>
      </c>
      <c r="BE29" s="38">
        <f t="shared" si="9"/>
        <v>0</v>
      </c>
      <c r="BF29" s="38">
        <f t="shared" si="9"/>
        <v>9.0438894951591013</v>
      </c>
      <c r="BG29" s="38">
        <f t="shared" si="9"/>
        <v>105.0853949479648</v>
      </c>
      <c r="BH29" s="38">
        <f t="shared" si="9"/>
        <v>43.894785470599203</v>
      </c>
      <c r="BI29" s="38">
        <f t="shared" si="9"/>
        <v>0</v>
      </c>
      <c r="BJ29" s="38">
        <f t="shared" si="9"/>
        <v>20.751341235327498</v>
      </c>
      <c r="BK29" s="38">
        <f t="shared" si="9"/>
        <v>4800.6450544155559</v>
      </c>
    </row>
    <row r="30" spans="1:67" ht="3.75" customHeight="1">
      <c r="A30" s="17"/>
      <c r="B30" s="28"/>
      <c r="C30" s="57"/>
      <c r="D30" s="55"/>
      <c r="E30" s="55"/>
      <c r="F30" s="55"/>
      <c r="G30" s="55"/>
      <c r="H30" s="55"/>
      <c r="I30" s="55"/>
      <c r="J30" s="55"/>
      <c r="K30" s="55"/>
      <c r="L30" s="55"/>
      <c r="M30" s="55"/>
      <c r="N30" s="55"/>
      <c r="O30" s="55"/>
      <c r="P30" s="55"/>
      <c r="Q30" s="55"/>
      <c r="R30" s="55"/>
      <c r="S30" s="55"/>
      <c r="T30" s="55"/>
      <c r="U30" s="55"/>
      <c r="V30" s="55"/>
      <c r="W30" s="55"/>
      <c r="X30" s="55"/>
      <c r="Y30" s="55"/>
      <c r="Z30" s="55"/>
      <c r="AA30" s="55"/>
      <c r="AB30" s="55"/>
      <c r="AC30" s="55"/>
      <c r="AD30" s="55"/>
      <c r="AE30" s="55"/>
      <c r="AF30" s="55"/>
      <c r="AG30" s="55"/>
      <c r="AH30" s="55"/>
      <c r="AI30" s="55"/>
      <c r="AJ30" s="55"/>
      <c r="AK30" s="55"/>
      <c r="AL30" s="55"/>
      <c r="AM30" s="55"/>
      <c r="AN30" s="55"/>
      <c r="AO30" s="55"/>
      <c r="AP30" s="55"/>
      <c r="AQ30" s="55"/>
      <c r="AR30" s="55"/>
      <c r="AS30" s="55"/>
      <c r="AT30" s="55"/>
      <c r="AU30" s="55"/>
      <c r="AV30" s="55"/>
      <c r="AW30" s="55"/>
      <c r="AX30" s="55"/>
      <c r="AY30" s="55"/>
      <c r="AZ30" s="55"/>
      <c r="BA30" s="55"/>
      <c r="BB30" s="55"/>
      <c r="BC30" s="55"/>
      <c r="BD30" s="55"/>
      <c r="BE30" s="55"/>
      <c r="BF30" s="55"/>
      <c r="BG30" s="55"/>
      <c r="BH30" s="55"/>
      <c r="BI30" s="55"/>
      <c r="BJ30" s="55"/>
      <c r="BK30" s="58"/>
    </row>
    <row r="31" spans="1:67">
      <c r="A31" s="17" t="s">
        <v>1</v>
      </c>
      <c r="B31" s="24" t="s">
        <v>7</v>
      </c>
      <c r="C31" s="57"/>
      <c r="D31" s="55"/>
      <c r="E31" s="55"/>
      <c r="F31" s="55"/>
      <c r="G31" s="55"/>
      <c r="H31" s="55"/>
      <c r="I31" s="55"/>
      <c r="J31" s="55"/>
      <c r="K31" s="55"/>
      <c r="L31" s="55"/>
      <c r="M31" s="55"/>
      <c r="N31" s="55"/>
      <c r="O31" s="55"/>
      <c r="P31" s="55"/>
      <c r="Q31" s="55"/>
      <c r="R31" s="55"/>
      <c r="S31" s="55"/>
      <c r="T31" s="55"/>
      <c r="U31" s="55"/>
      <c r="V31" s="55"/>
      <c r="W31" s="55"/>
      <c r="X31" s="55"/>
      <c r="Y31" s="55"/>
      <c r="Z31" s="55"/>
      <c r="AA31" s="55"/>
      <c r="AB31" s="55"/>
      <c r="AC31" s="55"/>
      <c r="AD31" s="55"/>
      <c r="AE31" s="55"/>
      <c r="AF31" s="55"/>
      <c r="AG31" s="55"/>
      <c r="AH31" s="55"/>
      <c r="AI31" s="55"/>
      <c r="AJ31" s="55"/>
      <c r="AK31" s="55"/>
      <c r="AL31" s="55"/>
      <c r="AM31" s="55"/>
      <c r="AN31" s="55"/>
      <c r="AO31" s="55"/>
      <c r="AP31" s="55"/>
      <c r="AQ31" s="55"/>
      <c r="AR31" s="55"/>
      <c r="AS31" s="55"/>
      <c r="AT31" s="55"/>
      <c r="AU31" s="55"/>
      <c r="AV31" s="55"/>
      <c r="AW31" s="55"/>
      <c r="AX31" s="55"/>
      <c r="AY31" s="55"/>
      <c r="AZ31" s="55"/>
      <c r="BA31" s="55"/>
      <c r="BB31" s="55"/>
      <c r="BC31" s="55"/>
      <c r="BD31" s="55"/>
      <c r="BE31" s="55"/>
      <c r="BF31" s="55"/>
      <c r="BG31" s="55"/>
      <c r="BH31" s="55"/>
      <c r="BI31" s="55"/>
      <c r="BJ31" s="55"/>
      <c r="BK31" s="58"/>
    </row>
    <row r="32" spans="1:67" s="5" customFormat="1">
      <c r="A32" s="17" t="s">
        <v>80</v>
      </c>
      <c r="B32" s="25" t="s">
        <v>2</v>
      </c>
      <c r="C32" s="59"/>
      <c r="D32" s="60"/>
      <c r="E32" s="60"/>
      <c r="F32" s="60"/>
      <c r="G32" s="60"/>
      <c r="H32" s="60"/>
      <c r="I32" s="60"/>
      <c r="J32" s="60"/>
      <c r="K32" s="60"/>
      <c r="L32" s="60"/>
      <c r="M32" s="60"/>
      <c r="N32" s="60"/>
      <c r="O32" s="60"/>
      <c r="P32" s="60"/>
      <c r="Q32" s="60"/>
      <c r="R32" s="60"/>
      <c r="S32" s="60"/>
      <c r="T32" s="60"/>
      <c r="U32" s="60"/>
      <c r="V32" s="60"/>
      <c r="W32" s="60"/>
      <c r="X32" s="60"/>
      <c r="Y32" s="60"/>
      <c r="Z32" s="60"/>
      <c r="AA32" s="60"/>
      <c r="AB32" s="60"/>
      <c r="AC32" s="60"/>
      <c r="AD32" s="60"/>
      <c r="AE32" s="60"/>
      <c r="AF32" s="60"/>
      <c r="AG32" s="60"/>
      <c r="AH32" s="60"/>
      <c r="AI32" s="60"/>
      <c r="AJ32" s="60"/>
      <c r="AK32" s="60"/>
      <c r="AL32" s="60"/>
      <c r="AM32" s="60"/>
      <c r="AN32" s="60"/>
      <c r="AO32" s="60"/>
      <c r="AP32" s="60"/>
      <c r="AQ32" s="60"/>
      <c r="AR32" s="60"/>
      <c r="AS32" s="60"/>
      <c r="AT32" s="60"/>
      <c r="AU32" s="60"/>
      <c r="AV32" s="60"/>
      <c r="AW32" s="60"/>
      <c r="AX32" s="60"/>
      <c r="AY32" s="60"/>
      <c r="AZ32" s="60"/>
      <c r="BA32" s="60"/>
      <c r="BB32" s="60"/>
      <c r="BC32" s="60"/>
      <c r="BD32" s="60"/>
      <c r="BE32" s="60"/>
      <c r="BF32" s="60"/>
      <c r="BG32" s="60"/>
      <c r="BH32" s="60"/>
      <c r="BI32" s="60"/>
      <c r="BJ32" s="60"/>
      <c r="BK32" s="61"/>
    </row>
    <row r="33" spans="1:67" s="50" customFormat="1">
      <c r="A33" s="47"/>
      <c r="B33" s="48" t="s">
        <v>112</v>
      </c>
      <c r="C33" s="40">
        <v>0</v>
      </c>
      <c r="D33" s="40">
        <v>0.61573408536660001</v>
      </c>
      <c r="E33" s="40">
        <v>0</v>
      </c>
      <c r="F33" s="40">
        <v>0</v>
      </c>
      <c r="G33" s="40">
        <v>0</v>
      </c>
      <c r="H33" s="40">
        <v>8.0380187638994958</v>
      </c>
      <c r="I33" s="40">
        <v>1.8768038533199999E-2</v>
      </c>
      <c r="J33" s="40">
        <v>0</v>
      </c>
      <c r="K33" s="40">
        <v>0</v>
      </c>
      <c r="L33" s="40">
        <v>0.75826416439910005</v>
      </c>
      <c r="M33" s="40">
        <v>0</v>
      </c>
      <c r="N33" s="40">
        <v>0</v>
      </c>
      <c r="O33" s="40">
        <v>0</v>
      </c>
      <c r="P33" s="40">
        <v>0</v>
      </c>
      <c r="Q33" s="40">
        <v>0</v>
      </c>
      <c r="R33" s="40">
        <v>6.5030620164666111</v>
      </c>
      <c r="S33" s="40">
        <v>0</v>
      </c>
      <c r="T33" s="40">
        <v>0</v>
      </c>
      <c r="U33" s="40">
        <v>0</v>
      </c>
      <c r="V33" s="40">
        <v>0.31731315439939994</v>
      </c>
      <c r="W33" s="40">
        <v>0</v>
      </c>
      <c r="X33" s="40">
        <v>0</v>
      </c>
      <c r="Y33" s="40">
        <v>0</v>
      </c>
      <c r="Z33" s="40">
        <v>0</v>
      </c>
      <c r="AA33" s="40">
        <v>0</v>
      </c>
      <c r="AB33" s="40">
        <v>52.09870365515593</v>
      </c>
      <c r="AC33" s="40">
        <v>1.0868597989995998</v>
      </c>
      <c r="AD33" s="40">
        <v>0</v>
      </c>
      <c r="AE33" s="40">
        <v>0</v>
      </c>
      <c r="AF33" s="40">
        <v>22.265682993625205</v>
      </c>
      <c r="AG33" s="40">
        <v>0</v>
      </c>
      <c r="AH33" s="40">
        <v>0</v>
      </c>
      <c r="AI33" s="40">
        <v>0</v>
      </c>
      <c r="AJ33" s="40">
        <v>0</v>
      </c>
      <c r="AK33" s="40">
        <v>0</v>
      </c>
      <c r="AL33" s="40">
        <v>56.139942767397464</v>
      </c>
      <c r="AM33" s="40">
        <v>0.15360980843309999</v>
      </c>
      <c r="AN33" s="40">
        <v>0</v>
      </c>
      <c r="AO33" s="40">
        <v>0</v>
      </c>
      <c r="AP33" s="40">
        <v>7.0599005325623976</v>
      </c>
      <c r="AQ33" s="40">
        <v>0</v>
      </c>
      <c r="AR33" s="40">
        <v>0</v>
      </c>
      <c r="AS33" s="40">
        <v>0</v>
      </c>
      <c r="AT33" s="40">
        <v>0</v>
      </c>
      <c r="AU33" s="40">
        <v>0</v>
      </c>
      <c r="AV33" s="40">
        <v>294.62984484810488</v>
      </c>
      <c r="AW33" s="40">
        <v>7.0737648509315996</v>
      </c>
      <c r="AX33" s="40">
        <v>0</v>
      </c>
      <c r="AY33" s="40">
        <v>0</v>
      </c>
      <c r="AZ33" s="40">
        <v>86.806345210107239</v>
      </c>
      <c r="BA33" s="40">
        <v>0</v>
      </c>
      <c r="BB33" s="40">
        <v>0</v>
      </c>
      <c r="BC33" s="40">
        <v>0</v>
      </c>
      <c r="BD33" s="40">
        <v>0</v>
      </c>
      <c r="BE33" s="40">
        <v>0</v>
      </c>
      <c r="BF33" s="40">
        <v>62.956286726759323</v>
      </c>
      <c r="BG33" s="40">
        <v>6.6688088733299997E-2</v>
      </c>
      <c r="BH33" s="40">
        <v>0</v>
      </c>
      <c r="BI33" s="40">
        <v>0</v>
      </c>
      <c r="BJ33" s="40">
        <v>8.9889280755288024</v>
      </c>
      <c r="BK33" s="49">
        <f>SUM(C33:BJ33)</f>
        <v>615.57771757940316</v>
      </c>
    </row>
    <row r="34" spans="1:67" s="5" customFormat="1">
      <c r="A34" s="17"/>
      <c r="B34" s="26" t="s">
        <v>89</v>
      </c>
      <c r="C34" s="38">
        <f>SUM(C33)</f>
        <v>0</v>
      </c>
      <c r="D34" s="38">
        <f t="shared" ref="D34:BJ34" si="10">SUM(D33)</f>
        <v>0.61573408536660001</v>
      </c>
      <c r="E34" s="38">
        <f t="shared" si="10"/>
        <v>0</v>
      </c>
      <c r="F34" s="38">
        <f t="shared" si="10"/>
        <v>0</v>
      </c>
      <c r="G34" s="38">
        <f t="shared" si="10"/>
        <v>0</v>
      </c>
      <c r="H34" s="38">
        <f t="shared" si="10"/>
        <v>8.0380187638994958</v>
      </c>
      <c r="I34" s="38">
        <f t="shared" si="10"/>
        <v>1.8768038533199999E-2</v>
      </c>
      <c r="J34" s="38">
        <f t="shared" si="10"/>
        <v>0</v>
      </c>
      <c r="K34" s="38">
        <f t="shared" si="10"/>
        <v>0</v>
      </c>
      <c r="L34" s="38">
        <f t="shared" si="10"/>
        <v>0.75826416439910005</v>
      </c>
      <c r="M34" s="38">
        <f t="shared" si="10"/>
        <v>0</v>
      </c>
      <c r="N34" s="38">
        <f t="shared" si="10"/>
        <v>0</v>
      </c>
      <c r="O34" s="38">
        <f t="shared" si="10"/>
        <v>0</v>
      </c>
      <c r="P34" s="38">
        <f t="shared" si="10"/>
        <v>0</v>
      </c>
      <c r="Q34" s="38">
        <f t="shared" si="10"/>
        <v>0</v>
      </c>
      <c r="R34" s="38">
        <f t="shared" si="10"/>
        <v>6.5030620164666111</v>
      </c>
      <c r="S34" s="38">
        <f t="shared" si="10"/>
        <v>0</v>
      </c>
      <c r="T34" s="38">
        <f t="shared" si="10"/>
        <v>0</v>
      </c>
      <c r="U34" s="38">
        <f t="shared" si="10"/>
        <v>0</v>
      </c>
      <c r="V34" s="38">
        <f t="shared" si="10"/>
        <v>0.31731315439939994</v>
      </c>
      <c r="W34" s="38">
        <f t="shared" si="10"/>
        <v>0</v>
      </c>
      <c r="X34" s="38">
        <f t="shared" si="10"/>
        <v>0</v>
      </c>
      <c r="Y34" s="38">
        <f t="shared" si="10"/>
        <v>0</v>
      </c>
      <c r="Z34" s="38">
        <f t="shared" si="10"/>
        <v>0</v>
      </c>
      <c r="AA34" s="38">
        <f t="shared" si="10"/>
        <v>0</v>
      </c>
      <c r="AB34" s="38">
        <f t="shared" si="10"/>
        <v>52.09870365515593</v>
      </c>
      <c r="AC34" s="38">
        <f t="shared" si="10"/>
        <v>1.0868597989995998</v>
      </c>
      <c r="AD34" s="38">
        <f t="shared" si="10"/>
        <v>0</v>
      </c>
      <c r="AE34" s="38">
        <f t="shared" si="10"/>
        <v>0</v>
      </c>
      <c r="AF34" s="38">
        <f t="shared" si="10"/>
        <v>22.265682993625205</v>
      </c>
      <c r="AG34" s="38">
        <f t="shared" si="10"/>
        <v>0</v>
      </c>
      <c r="AH34" s="38">
        <f t="shared" si="10"/>
        <v>0</v>
      </c>
      <c r="AI34" s="38">
        <f t="shared" si="10"/>
        <v>0</v>
      </c>
      <c r="AJ34" s="38">
        <f t="shared" si="10"/>
        <v>0</v>
      </c>
      <c r="AK34" s="38">
        <f t="shared" si="10"/>
        <v>0</v>
      </c>
      <c r="AL34" s="38">
        <f t="shared" si="10"/>
        <v>56.139942767397464</v>
      </c>
      <c r="AM34" s="38">
        <f t="shared" si="10"/>
        <v>0.15360980843309999</v>
      </c>
      <c r="AN34" s="38">
        <f t="shared" si="10"/>
        <v>0</v>
      </c>
      <c r="AO34" s="38">
        <f t="shared" si="10"/>
        <v>0</v>
      </c>
      <c r="AP34" s="38">
        <f t="shared" si="10"/>
        <v>7.0599005325623976</v>
      </c>
      <c r="AQ34" s="38">
        <f t="shared" si="10"/>
        <v>0</v>
      </c>
      <c r="AR34" s="38">
        <f t="shared" si="10"/>
        <v>0</v>
      </c>
      <c r="AS34" s="38">
        <f t="shared" si="10"/>
        <v>0</v>
      </c>
      <c r="AT34" s="38">
        <f t="shared" si="10"/>
        <v>0</v>
      </c>
      <c r="AU34" s="38">
        <f t="shared" si="10"/>
        <v>0</v>
      </c>
      <c r="AV34" s="38">
        <f t="shared" si="10"/>
        <v>294.62984484810488</v>
      </c>
      <c r="AW34" s="38">
        <f t="shared" si="10"/>
        <v>7.0737648509315996</v>
      </c>
      <c r="AX34" s="38">
        <f t="shared" si="10"/>
        <v>0</v>
      </c>
      <c r="AY34" s="38">
        <f t="shared" si="10"/>
        <v>0</v>
      </c>
      <c r="AZ34" s="38">
        <f t="shared" si="10"/>
        <v>86.806345210107239</v>
      </c>
      <c r="BA34" s="38">
        <f t="shared" si="10"/>
        <v>0</v>
      </c>
      <c r="BB34" s="38">
        <f t="shared" si="10"/>
        <v>0</v>
      </c>
      <c r="BC34" s="38">
        <f t="shared" si="10"/>
        <v>0</v>
      </c>
      <c r="BD34" s="38">
        <f t="shared" si="10"/>
        <v>0</v>
      </c>
      <c r="BE34" s="38">
        <f t="shared" si="10"/>
        <v>0</v>
      </c>
      <c r="BF34" s="38">
        <f t="shared" si="10"/>
        <v>62.956286726759323</v>
      </c>
      <c r="BG34" s="38">
        <f t="shared" si="10"/>
        <v>6.6688088733299997E-2</v>
      </c>
      <c r="BH34" s="38">
        <f t="shared" si="10"/>
        <v>0</v>
      </c>
      <c r="BI34" s="38">
        <f t="shared" si="10"/>
        <v>0</v>
      </c>
      <c r="BJ34" s="38">
        <f t="shared" si="10"/>
        <v>8.9889280755288024</v>
      </c>
      <c r="BK34" s="38">
        <f>SUM(BK33)</f>
        <v>615.57771757940316</v>
      </c>
    </row>
    <row r="35" spans="1:67">
      <c r="A35" s="17" t="s">
        <v>81</v>
      </c>
      <c r="B35" s="25" t="s">
        <v>17</v>
      </c>
      <c r="C35" s="57"/>
      <c r="D35" s="55"/>
      <c r="E35" s="55"/>
      <c r="F35" s="55"/>
      <c r="G35" s="55"/>
      <c r="H35" s="55"/>
      <c r="I35" s="55"/>
      <c r="J35" s="55"/>
      <c r="K35" s="55"/>
      <c r="L35" s="55"/>
      <c r="M35" s="55"/>
      <c r="N35" s="55"/>
      <c r="O35" s="55"/>
      <c r="P35" s="55"/>
      <c r="Q35" s="55"/>
      <c r="R35" s="55"/>
      <c r="S35" s="55"/>
      <c r="T35" s="55"/>
      <c r="U35" s="55"/>
      <c r="V35" s="55"/>
      <c r="W35" s="55"/>
      <c r="X35" s="55"/>
      <c r="Y35" s="55"/>
      <c r="Z35" s="55"/>
      <c r="AA35" s="55"/>
      <c r="AB35" s="55"/>
      <c r="AC35" s="55"/>
      <c r="AD35" s="55"/>
      <c r="AE35" s="55"/>
      <c r="AF35" s="55"/>
      <c r="AG35" s="55"/>
      <c r="AH35" s="55"/>
      <c r="AI35" s="55"/>
      <c r="AJ35" s="55"/>
      <c r="AK35" s="55"/>
      <c r="AL35" s="55"/>
      <c r="AM35" s="55"/>
      <c r="AN35" s="55"/>
      <c r="AO35" s="55"/>
      <c r="AP35" s="55"/>
      <c r="AQ35" s="55"/>
      <c r="AR35" s="55"/>
      <c r="AS35" s="55"/>
      <c r="AT35" s="55"/>
      <c r="AU35" s="55"/>
      <c r="AV35" s="55"/>
      <c r="AW35" s="55"/>
      <c r="AX35" s="55"/>
      <c r="AY35" s="55"/>
      <c r="AZ35" s="55"/>
      <c r="BA35" s="55"/>
      <c r="BB35" s="55"/>
      <c r="BC35" s="55"/>
      <c r="BD35" s="55"/>
      <c r="BE35" s="55"/>
      <c r="BF35" s="55"/>
      <c r="BG35" s="55"/>
      <c r="BH35" s="55"/>
      <c r="BI35" s="55"/>
      <c r="BJ35" s="55"/>
      <c r="BK35" s="58"/>
    </row>
    <row r="36" spans="1:67">
      <c r="A36" s="17"/>
      <c r="B36" s="34" t="s">
        <v>113</v>
      </c>
      <c r="C36" s="40">
        <v>0</v>
      </c>
      <c r="D36" s="40">
        <v>0.60772794326659996</v>
      </c>
      <c r="E36" s="40">
        <v>0</v>
      </c>
      <c r="F36" s="40">
        <v>0</v>
      </c>
      <c r="G36" s="40">
        <v>0</v>
      </c>
      <c r="H36" s="40">
        <v>5.0048850033115997</v>
      </c>
      <c r="I36" s="40">
        <v>1.2758687338996999</v>
      </c>
      <c r="J36" s="40">
        <v>0</v>
      </c>
      <c r="K36" s="40">
        <v>0</v>
      </c>
      <c r="L36" s="40">
        <v>1.9884376996322997</v>
      </c>
      <c r="M36" s="40">
        <v>0</v>
      </c>
      <c r="N36" s="40">
        <v>0</v>
      </c>
      <c r="O36" s="40">
        <v>0</v>
      </c>
      <c r="P36" s="40">
        <v>0</v>
      </c>
      <c r="Q36" s="40">
        <v>0</v>
      </c>
      <c r="R36" s="40">
        <v>2.2090221129781997</v>
      </c>
      <c r="S36" s="40">
        <v>0.37173384759990002</v>
      </c>
      <c r="T36" s="40">
        <v>0</v>
      </c>
      <c r="U36" s="40">
        <v>0</v>
      </c>
      <c r="V36" s="40">
        <v>1.1376306848994002</v>
      </c>
      <c r="W36" s="40">
        <v>0</v>
      </c>
      <c r="X36" s="40">
        <v>0</v>
      </c>
      <c r="Y36" s="40">
        <v>0</v>
      </c>
      <c r="Z36" s="40">
        <v>0</v>
      </c>
      <c r="AA36" s="40">
        <v>0</v>
      </c>
      <c r="AB36" s="40">
        <v>30.180908255012362</v>
      </c>
      <c r="AC36" s="40">
        <v>2.5523171850660997</v>
      </c>
      <c r="AD36" s="40">
        <v>0</v>
      </c>
      <c r="AE36" s="40">
        <v>0</v>
      </c>
      <c r="AF36" s="40">
        <v>27.156007617256201</v>
      </c>
      <c r="AG36" s="40">
        <v>0</v>
      </c>
      <c r="AH36" s="40">
        <v>0</v>
      </c>
      <c r="AI36" s="40">
        <v>0</v>
      </c>
      <c r="AJ36" s="40">
        <v>0</v>
      </c>
      <c r="AK36" s="40">
        <v>0</v>
      </c>
      <c r="AL36" s="40">
        <v>41.8905133352417</v>
      </c>
      <c r="AM36" s="40">
        <v>1.3140661619329999</v>
      </c>
      <c r="AN36" s="40">
        <v>0</v>
      </c>
      <c r="AO36" s="40">
        <v>0</v>
      </c>
      <c r="AP36" s="40">
        <v>14.886630425593411</v>
      </c>
      <c r="AQ36" s="40">
        <v>0</v>
      </c>
      <c r="AR36" s="40">
        <v>0</v>
      </c>
      <c r="AS36" s="40">
        <v>0</v>
      </c>
      <c r="AT36" s="40">
        <v>0</v>
      </c>
      <c r="AU36" s="40">
        <v>0</v>
      </c>
      <c r="AV36" s="40">
        <v>141.90245436116081</v>
      </c>
      <c r="AW36" s="40">
        <v>16.004570252295402</v>
      </c>
      <c r="AX36" s="40">
        <v>0</v>
      </c>
      <c r="AY36" s="40">
        <v>0</v>
      </c>
      <c r="AZ36" s="40">
        <v>139.71531971056905</v>
      </c>
      <c r="BA36" s="40">
        <v>0</v>
      </c>
      <c r="BB36" s="40">
        <v>0</v>
      </c>
      <c r="BC36" s="40">
        <v>0</v>
      </c>
      <c r="BD36" s="40">
        <v>0</v>
      </c>
      <c r="BE36" s="40">
        <v>0</v>
      </c>
      <c r="BF36" s="40">
        <v>29.220851146427787</v>
      </c>
      <c r="BG36" s="40">
        <v>2.5444945242326997</v>
      </c>
      <c r="BH36" s="40">
        <v>0.70598990693329999</v>
      </c>
      <c r="BI36" s="40">
        <v>0</v>
      </c>
      <c r="BJ36" s="40">
        <v>16.009707709327589</v>
      </c>
      <c r="BK36" s="41">
        <f>SUM(C36:BJ36)</f>
        <v>476.67913661663715</v>
      </c>
      <c r="BM36" s="42"/>
      <c r="BO36" s="42"/>
    </row>
    <row r="37" spans="1:67">
      <c r="A37" s="17"/>
      <c r="B37" s="34" t="s">
        <v>114</v>
      </c>
      <c r="C37" s="40">
        <v>0</v>
      </c>
      <c r="D37" s="40">
        <v>0.60156498583329998</v>
      </c>
      <c r="E37" s="40">
        <v>0</v>
      </c>
      <c r="F37" s="40">
        <v>0</v>
      </c>
      <c r="G37" s="40">
        <v>0</v>
      </c>
      <c r="H37" s="40">
        <v>4.7192205460363041</v>
      </c>
      <c r="I37" s="40">
        <v>4.4614292363327994</v>
      </c>
      <c r="J37" s="40">
        <v>0</v>
      </c>
      <c r="K37" s="40">
        <v>0</v>
      </c>
      <c r="L37" s="40">
        <v>3.5664592947319984</v>
      </c>
      <c r="M37" s="40">
        <v>0</v>
      </c>
      <c r="N37" s="40">
        <v>0</v>
      </c>
      <c r="O37" s="40">
        <v>0</v>
      </c>
      <c r="P37" s="40">
        <v>0</v>
      </c>
      <c r="Q37" s="40">
        <v>0</v>
      </c>
      <c r="R37" s="40">
        <v>2.4463750278377012</v>
      </c>
      <c r="S37" s="40">
        <v>3.2656880563664998</v>
      </c>
      <c r="T37" s="40">
        <v>0</v>
      </c>
      <c r="U37" s="40">
        <v>0</v>
      </c>
      <c r="V37" s="40">
        <v>1.1628639355662</v>
      </c>
      <c r="W37" s="40">
        <v>0</v>
      </c>
      <c r="X37" s="40">
        <v>0</v>
      </c>
      <c r="Y37" s="40">
        <v>0</v>
      </c>
      <c r="Z37" s="40">
        <v>0</v>
      </c>
      <c r="AA37" s="40">
        <v>0</v>
      </c>
      <c r="AB37" s="40">
        <v>61.777432569181741</v>
      </c>
      <c r="AC37" s="40">
        <v>4.7016167153990018</v>
      </c>
      <c r="AD37" s="40">
        <v>0</v>
      </c>
      <c r="AE37" s="40">
        <v>0</v>
      </c>
      <c r="AF37" s="40">
        <v>29.0971317003224</v>
      </c>
      <c r="AG37" s="40">
        <v>0</v>
      </c>
      <c r="AH37" s="40">
        <v>0</v>
      </c>
      <c r="AI37" s="40">
        <v>0</v>
      </c>
      <c r="AJ37" s="40">
        <v>0</v>
      </c>
      <c r="AK37" s="40">
        <v>0</v>
      </c>
      <c r="AL37" s="40">
        <v>79.30294568970838</v>
      </c>
      <c r="AM37" s="40">
        <v>3.1935338229994996</v>
      </c>
      <c r="AN37" s="40">
        <v>0</v>
      </c>
      <c r="AO37" s="40">
        <v>0</v>
      </c>
      <c r="AP37" s="40">
        <v>17.372193472592087</v>
      </c>
      <c r="AQ37" s="40">
        <v>0</v>
      </c>
      <c r="AR37" s="40">
        <v>0</v>
      </c>
      <c r="AS37" s="40">
        <v>0</v>
      </c>
      <c r="AT37" s="40">
        <v>0</v>
      </c>
      <c r="AU37" s="40">
        <v>0</v>
      </c>
      <c r="AV37" s="40">
        <v>101.72752102858202</v>
      </c>
      <c r="AW37" s="40">
        <v>9.8515858768966975</v>
      </c>
      <c r="AX37" s="40">
        <v>0</v>
      </c>
      <c r="AY37" s="40">
        <v>0</v>
      </c>
      <c r="AZ37" s="40">
        <v>81.960132020911345</v>
      </c>
      <c r="BA37" s="40">
        <v>0</v>
      </c>
      <c r="BB37" s="40">
        <v>0</v>
      </c>
      <c r="BC37" s="40">
        <v>0</v>
      </c>
      <c r="BD37" s="40">
        <v>0</v>
      </c>
      <c r="BE37" s="40">
        <v>0</v>
      </c>
      <c r="BF37" s="40">
        <v>25.949209865432532</v>
      </c>
      <c r="BG37" s="40">
        <v>0.80936432126620006</v>
      </c>
      <c r="BH37" s="40">
        <v>0.14815706586659999</v>
      </c>
      <c r="BI37" s="40">
        <v>0</v>
      </c>
      <c r="BJ37" s="40">
        <v>7.8961568501631962</v>
      </c>
      <c r="BK37" s="41">
        <f>SUM(C37:BJ37)</f>
        <v>444.01058208202653</v>
      </c>
      <c r="BM37" s="42"/>
      <c r="BO37" s="42"/>
    </row>
    <row r="38" spans="1:67">
      <c r="A38" s="17"/>
      <c r="B38" s="34" t="s">
        <v>123</v>
      </c>
      <c r="C38" s="40">
        <v>0</v>
      </c>
      <c r="D38" s="40">
        <v>0.5309286902</v>
      </c>
      <c r="E38" s="40">
        <v>0</v>
      </c>
      <c r="F38" s="40">
        <v>0</v>
      </c>
      <c r="G38" s="40">
        <v>0</v>
      </c>
      <c r="H38" s="40">
        <v>1.1396566652497002</v>
      </c>
      <c r="I38" s="40">
        <v>0</v>
      </c>
      <c r="J38" s="40">
        <v>0</v>
      </c>
      <c r="K38" s="40">
        <v>0</v>
      </c>
      <c r="L38" s="40">
        <v>0.58062051733300002</v>
      </c>
      <c r="M38" s="40">
        <v>0</v>
      </c>
      <c r="N38" s="40">
        <v>0</v>
      </c>
      <c r="O38" s="40">
        <v>0</v>
      </c>
      <c r="P38" s="40">
        <v>0</v>
      </c>
      <c r="Q38" s="40">
        <v>0</v>
      </c>
      <c r="R38" s="40">
        <v>1.3044409974488995</v>
      </c>
      <c r="S38" s="40">
        <v>7.7835582998999992E-3</v>
      </c>
      <c r="T38" s="40">
        <v>0</v>
      </c>
      <c r="U38" s="40">
        <v>0</v>
      </c>
      <c r="V38" s="40">
        <v>0.11881667723320001</v>
      </c>
      <c r="W38" s="40">
        <v>0</v>
      </c>
      <c r="X38" s="40">
        <v>0</v>
      </c>
      <c r="Y38" s="40">
        <v>0</v>
      </c>
      <c r="Z38" s="40">
        <v>0</v>
      </c>
      <c r="AA38" s="40">
        <v>0</v>
      </c>
      <c r="AB38" s="40">
        <v>42.558235750940902</v>
      </c>
      <c r="AC38" s="40">
        <v>12.205473566663905</v>
      </c>
      <c r="AD38" s="40">
        <v>0</v>
      </c>
      <c r="AE38" s="40">
        <v>0</v>
      </c>
      <c r="AF38" s="40">
        <v>58.767295425910639</v>
      </c>
      <c r="AG38" s="40">
        <v>0</v>
      </c>
      <c r="AH38" s="40">
        <v>0</v>
      </c>
      <c r="AI38" s="40">
        <v>0</v>
      </c>
      <c r="AJ38" s="40">
        <v>0</v>
      </c>
      <c r="AK38" s="40">
        <v>0</v>
      </c>
      <c r="AL38" s="40">
        <v>58.837480787121436</v>
      </c>
      <c r="AM38" s="40">
        <v>9.8793321023308032</v>
      </c>
      <c r="AN38" s="40">
        <v>0.67229644319970006</v>
      </c>
      <c r="AO38" s="40">
        <v>0</v>
      </c>
      <c r="AP38" s="40">
        <v>33.718391913182579</v>
      </c>
      <c r="AQ38" s="40">
        <v>0</v>
      </c>
      <c r="AR38" s="40">
        <v>0</v>
      </c>
      <c r="AS38" s="40">
        <v>0</v>
      </c>
      <c r="AT38" s="40">
        <v>0</v>
      </c>
      <c r="AU38" s="40">
        <v>0</v>
      </c>
      <c r="AV38" s="40">
        <v>8.0610840213533805</v>
      </c>
      <c r="AW38" s="40">
        <v>0.30244173979980005</v>
      </c>
      <c r="AX38" s="40">
        <v>0</v>
      </c>
      <c r="AY38" s="40">
        <v>0</v>
      </c>
      <c r="AZ38" s="40">
        <v>4.6873940614311005</v>
      </c>
      <c r="BA38" s="40">
        <v>0</v>
      </c>
      <c r="BB38" s="40">
        <v>0</v>
      </c>
      <c r="BC38" s="40">
        <v>0</v>
      </c>
      <c r="BD38" s="40">
        <v>0</v>
      </c>
      <c r="BE38" s="40">
        <v>0</v>
      </c>
      <c r="BF38" s="40">
        <v>4.747726173943434</v>
      </c>
      <c r="BG38" s="40">
        <v>0.25455770499979996</v>
      </c>
      <c r="BH38" s="40">
        <v>0.22061666666660001</v>
      </c>
      <c r="BI38" s="40">
        <v>0</v>
      </c>
      <c r="BJ38" s="40">
        <v>1.3073036504661995</v>
      </c>
      <c r="BK38" s="41">
        <f>SUM(C38:BJ38)</f>
        <v>239.90187711377496</v>
      </c>
      <c r="BM38" s="42"/>
      <c r="BO38" s="42"/>
    </row>
    <row r="39" spans="1:67">
      <c r="A39" s="17"/>
      <c r="B39" s="34" t="s">
        <v>115</v>
      </c>
      <c r="C39" s="40">
        <v>0</v>
      </c>
      <c r="D39" s="40">
        <v>0.54213880903330003</v>
      </c>
      <c r="E39" s="40">
        <v>0</v>
      </c>
      <c r="F39" s="40">
        <v>0</v>
      </c>
      <c r="G39" s="40">
        <v>0</v>
      </c>
      <c r="H39" s="40">
        <v>1.2876932464272</v>
      </c>
      <c r="I39" s="40">
        <v>45.168682571633205</v>
      </c>
      <c r="J39" s="40">
        <v>0</v>
      </c>
      <c r="K39" s="40">
        <v>0</v>
      </c>
      <c r="L39" s="40">
        <v>0.42894400506619995</v>
      </c>
      <c r="M39" s="40">
        <v>0</v>
      </c>
      <c r="N39" s="40">
        <v>0</v>
      </c>
      <c r="O39" s="40">
        <v>0</v>
      </c>
      <c r="P39" s="40">
        <v>0</v>
      </c>
      <c r="Q39" s="40">
        <v>0</v>
      </c>
      <c r="R39" s="40">
        <v>0.40588639509559993</v>
      </c>
      <c r="S39" s="40">
        <v>5.2918675353331999</v>
      </c>
      <c r="T39" s="40">
        <v>0</v>
      </c>
      <c r="U39" s="40">
        <v>0</v>
      </c>
      <c r="V39" s="40">
        <v>7.2829193665000002E-3</v>
      </c>
      <c r="W39" s="40">
        <v>0</v>
      </c>
      <c r="X39" s="40">
        <v>0</v>
      </c>
      <c r="Y39" s="40">
        <v>0</v>
      </c>
      <c r="Z39" s="40">
        <v>0</v>
      </c>
      <c r="AA39" s="40">
        <v>0</v>
      </c>
      <c r="AB39" s="40">
        <v>16.906095248324185</v>
      </c>
      <c r="AC39" s="40">
        <v>1.6255875857993001</v>
      </c>
      <c r="AD39" s="40">
        <v>0</v>
      </c>
      <c r="AE39" s="40">
        <v>0</v>
      </c>
      <c r="AF39" s="40">
        <v>4.6068363117647007</v>
      </c>
      <c r="AG39" s="40">
        <v>0</v>
      </c>
      <c r="AH39" s="40">
        <v>0</v>
      </c>
      <c r="AI39" s="40">
        <v>0</v>
      </c>
      <c r="AJ39" s="40">
        <v>0</v>
      </c>
      <c r="AK39" s="40">
        <v>0</v>
      </c>
      <c r="AL39" s="40">
        <v>21.144054090725223</v>
      </c>
      <c r="AM39" s="40">
        <v>2.4577978875993001</v>
      </c>
      <c r="AN39" s="40">
        <v>0</v>
      </c>
      <c r="AO39" s="40">
        <v>0</v>
      </c>
      <c r="AP39" s="40">
        <v>0.56209945829960006</v>
      </c>
      <c r="AQ39" s="40">
        <v>0</v>
      </c>
      <c r="AR39" s="40">
        <v>0</v>
      </c>
      <c r="AS39" s="40">
        <v>0</v>
      </c>
      <c r="AT39" s="40">
        <v>0</v>
      </c>
      <c r="AU39" s="40">
        <v>0</v>
      </c>
      <c r="AV39" s="40">
        <v>13.418635996731117</v>
      </c>
      <c r="AW39" s="40">
        <v>58.595037022332797</v>
      </c>
      <c r="AX39" s="40">
        <v>0</v>
      </c>
      <c r="AY39" s="40">
        <v>0</v>
      </c>
      <c r="AZ39" s="40">
        <v>1.3185532121324002</v>
      </c>
      <c r="BA39" s="40">
        <v>0</v>
      </c>
      <c r="BB39" s="40">
        <v>0</v>
      </c>
      <c r="BC39" s="40">
        <v>0</v>
      </c>
      <c r="BD39" s="40">
        <v>0</v>
      </c>
      <c r="BE39" s="40">
        <v>0</v>
      </c>
      <c r="BF39" s="40">
        <v>5.0694571276840241</v>
      </c>
      <c r="BG39" s="40">
        <v>6.3038683366599998E-2</v>
      </c>
      <c r="BH39" s="40">
        <v>0</v>
      </c>
      <c r="BI39" s="40">
        <v>0</v>
      </c>
      <c r="BJ39" s="40">
        <v>0</v>
      </c>
      <c r="BK39" s="41">
        <f>SUM(C39:BJ39)</f>
        <v>178.89968810671445</v>
      </c>
      <c r="BM39" s="42"/>
      <c r="BO39" s="42"/>
    </row>
    <row r="40" spans="1:67">
      <c r="A40" s="17"/>
      <c r="B40" s="34" t="s">
        <v>116</v>
      </c>
      <c r="C40" s="40">
        <v>0</v>
      </c>
      <c r="D40" s="40">
        <v>0.69050857779999997</v>
      </c>
      <c r="E40" s="40">
        <v>0</v>
      </c>
      <c r="F40" s="40">
        <v>0</v>
      </c>
      <c r="G40" s="40">
        <v>0</v>
      </c>
      <c r="H40" s="40">
        <v>1.7146103388241001</v>
      </c>
      <c r="I40" s="40">
        <v>0</v>
      </c>
      <c r="J40" s="40">
        <v>0</v>
      </c>
      <c r="K40" s="40">
        <v>0</v>
      </c>
      <c r="L40" s="40">
        <v>2.1793401965989005</v>
      </c>
      <c r="M40" s="40">
        <v>0</v>
      </c>
      <c r="N40" s="40">
        <v>0</v>
      </c>
      <c r="O40" s="40">
        <v>0</v>
      </c>
      <c r="P40" s="40">
        <v>0</v>
      </c>
      <c r="Q40" s="40">
        <v>0</v>
      </c>
      <c r="R40" s="40">
        <v>0.80230289402799992</v>
      </c>
      <c r="S40" s="40">
        <v>0</v>
      </c>
      <c r="T40" s="40">
        <v>0</v>
      </c>
      <c r="U40" s="40">
        <v>0</v>
      </c>
      <c r="V40" s="40">
        <v>1.2027865733199999E-2</v>
      </c>
      <c r="W40" s="40">
        <v>0</v>
      </c>
      <c r="X40" s="40">
        <v>0</v>
      </c>
      <c r="Y40" s="40">
        <v>0</v>
      </c>
      <c r="Z40" s="40">
        <v>0</v>
      </c>
      <c r="AA40" s="40">
        <v>0</v>
      </c>
      <c r="AB40" s="40">
        <v>5.4326677440706987</v>
      </c>
      <c r="AC40" s="40">
        <v>7.9177117866600005E-2</v>
      </c>
      <c r="AD40" s="40">
        <v>0</v>
      </c>
      <c r="AE40" s="40">
        <v>0</v>
      </c>
      <c r="AF40" s="40">
        <v>2.5687606529661999</v>
      </c>
      <c r="AG40" s="40">
        <v>0</v>
      </c>
      <c r="AH40" s="40">
        <v>0</v>
      </c>
      <c r="AI40" s="40">
        <v>0</v>
      </c>
      <c r="AJ40" s="40">
        <v>0</v>
      </c>
      <c r="AK40" s="40">
        <v>0</v>
      </c>
      <c r="AL40" s="40">
        <v>4.7268873904209947</v>
      </c>
      <c r="AM40" s="40">
        <v>0.16192625109979999</v>
      </c>
      <c r="AN40" s="40">
        <v>0</v>
      </c>
      <c r="AO40" s="40">
        <v>0</v>
      </c>
      <c r="AP40" s="40">
        <v>0.29087709989970001</v>
      </c>
      <c r="AQ40" s="40">
        <v>0</v>
      </c>
      <c r="AR40" s="40">
        <v>0</v>
      </c>
      <c r="AS40" s="40">
        <v>0</v>
      </c>
      <c r="AT40" s="40">
        <v>0</v>
      </c>
      <c r="AU40" s="40">
        <v>0</v>
      </c>
      <c r="AV40" s="40">
        <v>10.526009347091668</v>
      </c>
      <c r="AW40" s="40">
        <v>0.32363943816660001</v>
      </c>
      <c r="AX40" s="40">
        <v>0</v>
      </c>
      <c r="AY40" s="40">
        <v>0</v>
      </c>
      <c r="AZ40" s="40">
        <v>5.8750374154986034</v>
      </c>
      <c r="BA40" s="40">
        <v>0</v>
      </c>
      <c r="BB40" s="40">
        <v>0</v>
      </c>
      <c r="BC40" s="40">
        <v>0</v>
      </c>
      <c r="BD40" s="40">
        <v>0</v>
      </c>
      <c r="BE40" s="40">
        <v>0</v>
      </c>
      <c r="BF40" s="40">
        <v>3.4712017629738958</v>
      </c>
      <c r="BG40" s="40">
        <v>0</v>
      </c>
      <c r="BH40" s="40">
        <v>0.23831503610000002</v>
      </c>
      <c r="BI40" s="40">
        <v>0</v>
      </c>
      <c r="BJ40" s="40">
        <v>0.3751496851999</v>
      </c>
      <c r="BK40" s="41">
        <f>SUM(C40:BJ40)</f>
        <v>39.46843881433886</v>
      </c>
      <c r="BM40" s="42"/>
      <c r="BO40" s="42"/>
    </row>
    <row r="41" spans="1:67">
      <c r="A41" s="17"/>
      <c r="B41" s="26" t="s">
        <v>90</v>
      </c>
      <c r="C41" s="36">
        <f>SUM(C36:C40)</f>
        <v>0</v>
      </c>
      <c r="D41" s="36">
        <f t="shared" ref="D41:BJ41" si="11">SUM(D36:D40)</f>
        <v>2.9728690061331999</v>
      </c>
      <c r="E41" s="36">
        <f t="shared" si="11"/>
        <v>0</v>
      </c>
      <c r="F41" s="36">
        <f t="shared" si="11"/>
        <v>0</v>
      </c>
      <c r="G41" s="36">
        <f t="shared" si="11"/>
        <v>0</v>
      </c>
      <c r="H41" s="36">
        <f t="shared" si="11"/>
        <v>13.866065799848903</v>
      </c>
      <c r="I41" s="36">
        <f t="shared" si="11"/>
        <v>50.905980541865702</v>
      </c>
      <c r="J41" s="36">
        <f t="shared" si="11"/>
        <v>0</v>
      </c>
      <c r="K41" s="36">
        <f t="shared" si="11"/>
        <v>0</v>
      </c>
      <c r="L41" s="36">
        <f t="shared" si="11"/>
        <v>8.743801713362398</v>
      </c>
      <c r="M41" s="36">
        <f t="shared" si="11"/>
        <v>0</v>
      </c>
      <c r="N41" s="36">
        <f t="shared" si="11"/>
        <v>0</v>
      </c>
      <c r="O41" s="36">
        <f t="shared" si="11"/>
        <v>0</v>
      </c>
      <c r="P41" s="36">
        <f t="shared" si="11"/>
        <v>0</v>
      </c>
      <c r="Q41" s="36">
        <f t="shared" si="11"/>
        <v>0</v>
      </c>
      <c r="R41" s="36">
        <f t="shared" si="11"/>
        <v>7.1680274273883997</v>
      </c>
      <c r="S41" s="36">
        <f t="shared" si="11"/>
        <v>8.9370729975995005</v>
      </c>
      <c r="T41" s="36">
        <f t="shared" si="11"/>
        <v>0</v>
      </c>
      <c r="U41" s="36">
        <f t="shared" si="11"/>
        <v>0</v>
      </c>
      <c r="V41" s="36">
        <f t="shared" si="11"/>
        <v>2.4386220827985001</v>
      </c>
      <c r="W41" s="36">
        <f t="shared" si="11"/>
        <v>0</v>
      </c>
      <c r="X41" s="36">
        <f t="shared" si="11"/>
        <v>0</v>
      </c>
      <c r="Y41" s="36">
        <f t="shared" si="11"/>
        <v>0</v>
      </c>
      <c r="Z41" s="36">
        <f t="shared" si="11"/>
        <v>0</v>
      </c>
      <c r="AA41" s="36">
        <f t="shared" si="11"/>
        <v>0</v>
      </c>
      <c r="AB41" s="36">
        <f t="shared" si="11"/>
        <v>156.85533956752988</v>
      </c>
      <c r="AC41" s="36">
        <f t="shared" si="11"/>
        <v>21.164172170794906</v>
      </c>
      <c r="AD41" s="36">
        <f t="shared" si="11"/>
        <v>0</v>
      </c>
      <c r="AE41" s="36">
        <f t="shared" si="11"/>
        <v>0</v>
      </c>
      <c r="AF41" s="36">
        <f t="shared" si="11"/>
        <v>122.19603170822013</v>
      </c>
      <c r="AG41" s="36">
        <f t="shared" si="11"/>
        <v>0</v>
      </c>
      <c r="AH41" s="36">
        <f t="shared" si="11"/>
        <v>0</v>
      </c>
      <c r="AI41" s="36">
        <f t="shared" si="11"/>
        <v>0</v>
      </c>
      <c r="AJ41" s="36">
        <f t="shared" si="11"/>
        <v>0</v>
      </c>
      <c r="AK41" s="36">
        <f t="shared" si="11"/>
        <v>0</v>
      </c>
      <c r="AL41" s="36">
        <f t="shared" si="11"/>
        <v>205.90188129321771</v>
      </c>
      <c r="AM41" s="36">
        <f t="shared" si="11"/>
        <v>17.006656225962402</v>
      </c>
      <c r="AN41" s="36">
        <f t="shared" si="11"/>
        <v>0.67229644319970006</v>
      </c>
      <c r="AO41" s="36">
        <f t="shared" si="11"/>
        <v>0</v>
      </c>
      <c r="AP41" s="36">
        <f t="shared" si="11"/>
        <v>66.830192369567371</v>
      </c>
      <c r="AQ41" s="36">
        <f t="shared" si="11"/>
        <v>0</v>
      </c>
      <c r="AR41" s="36">
        <f t="shared" si="11"/>
        <v>0</v>
      </c>
      <c r="AS41" s="36">
        <f t="shared" si="11"/>
        <v>0</v>
      </c>
      <c r="AT41" s="36">
        <f t="shared" si="11"/>
        <v>0</v>
      </c>
      <c r="AU41" s="36">
        <f t="shared" si="11"/>
        <v>0</v>
      </c>
      <c r="AV41" s="36">
        <f t="shared" si="11"/>
        <v>275.63570475491895</v>
      </c>
      <c r="AW41" s="36">
        <f t="shared" si="11"/>
        <v>85.077274329491289</v>
      </c>
      <c r="AX41" s="36">
        <f t="shared" si="11"/>
        <v>0</v>
      </c>
      <c r="AY41" s="36">
        <f t="shared" si="11"/>
        <v>0</v>
      </c>
      <c r="AZ41" s="36">
        <f t="shared" si="11"/>
        <v>233.5564364205425</v>
      </c>
      <c r="BA41" s="36">
        <f t="shared" si="11"/>
        <v>0</v>
      </c>
      <c r="BB41" s="36">
        <f t="shared" si="11"/>
        <v>0</v>
      </c>
      <c r="BC41" s="36">
        <f t="shared" si="11"/>
        <v>0</v>
      </c>
      <c r="BD41" s="36">
        <f t="shared" si="11"/>
        <v>0</v>
      </c>
      <c r="BE41" s="36">
        <f t="shared" si="11"/>
        <v>0</v>
      </c>
      <c r="BF41" s="36">
        <f t="shared" si="11"/>
        <v>68.458446076461669</v>
      </c>
      <c r="BG41" s="36">
        <f t="shared" si="11"/>
        <v>3.6714552338652999</v>
      </c>
      <c r="BH41" s="36">
        <f t="shared" si="11"/>
        <v>1.3130786755665</v>
      </c>
      <c r="BI41" s="36">
        <f t="shared" si="11"/>
        <v>0</v>
      </c>
      <c r="BJ41" s="36">
        <f t="shared" si="11"/>
        <v>25.588317895156887</v>
      </c>
      <c r="BK41" s="38">
        <f>SUM(BK36:BK40)</f>
        <v>1378.9597227334921</v>
      </c>
    </row>
    <row r="42" spans="1:67">
      <c r="A42" s="17"/>
      <c r="B42" s="27" t="s">
        <v>88</v>
      </c>
      <c r="C42" s="36">
        <f>C34+C41</f>
        <v>0</v>
      </c>
      <c r="D42" s="36">
        <f t="shared" ref="D42:BJ42" si="12">D34+D41</f>
        <v>3.5886030914997997</v>
      </c>
      <c r="E42" s="36">
        <f t="shared" si="12"/>
        <v>0</v>
      </c>
      <c r="F42" s="36">
        <f t="shared" si="12"/>
        <v>0</v>
      </c>
      <c r="G42" s="36">
        <f t="shared" si="12"/>
        <v>0</v>
      </c>
      <c r="H42" s="36">
        <f t="shared" si="12"/>
        <v>21.904084563748398</v>
      </c>
      <c r="I42" s="36">
        <f t="shared" si="12"/>
        <v>50.924748580398905</v>
      </c>
      <c r="J42" s="36">
        <f t="shared" si="12"/>
        <v>0</v>
      </c>
      <c r="K42" s="36">
        <f t="shared" si="12"/>
        <v>0</v>
      </c>
      <c r="L42" s="36">
        <f t="shared" si="12"/>
        <v>9.5020658777614972</v>
      </c>
      <c r="M42" s="36">
        <f t="shared" si="12"/>
        <v>0</v>
      </c>
      <c r="N42" s="36">
        <f t="shared" si="12"/>
        <v>0</v>
      </c>
      <c r="O42" s="36">
        <f t="shared" si="12"/>
        <v>0</v>
      </c>
      <c r="P42" s="36">
        <f t="shared" si="12"/>
        <v>0</v>
      </c>
      <c r="Q42" s="36">
        <f t="shared" si="12"/>
        <v>0</v>
      </c>
      <c r="R42" s="36">
        <f t="shared" si="12"/>
        <v>13.67108944385501</v>
      </c>
      <c r="S42" s="36">
        <f t="shared" si="12"/>
        <v>8.9370729975995005</v>
      </c>
      <c r="T42" s="36">
        <f t="shared" si="12"/>
        <v>0</v>
      </c>
      <c r="U42" s="36">
        <f t="shared" si="12"/>
        <v>0</v>
      </c>
      <c r="V42" s="36">
        <f t="shared" si="12"/>
        <v>2.7559352371979</v>
      </c>
      <c r="W42" s="36">
        <f t="shared" si="12"/>
        <v>0</v>
      </c>
      <c r="X42" s="36">
        <f t="shared" si="12"/>
        <v>0</v>
      </c>
      <c r="Y42" s="36">
        <f t="shared" si="12"/>
        <v>0</v>
      </c>
      <c r="Z42" s="36">
        <f t="shared" si="12"/>
        <v>0</v>
      </c>
      <c r="AA42" s="36">
        <f t="shared" si="12"/>
        <v>0</v>
      </c>
      <c r="AB42" s="36">
        <f t="shared" si="12"/>
        <v>208.95404322268581</v>
      </c>
      <c r="AC42" s="36">
        <f t="shared" si="12"/>
        <v>22.251031969794507</v>
      </c>
      <c r="AD42" s="36">
        <f t="shared" si="12"/>
        <v>0</v>
      </c>
      <c r="AE42" s="36">
        <f t="shared" si="12"/>
        <v>0</v>
      </c>
      <c r="AF42" s="36">
        <f t="shared" si="12"/>
        <v>144.46171470184532</v>
      </c>
      <c r="AG42" s="36">
        <f t="shared" si="12"/>
        <v>0</v>
      </c>
      <c r="AH42" s="36">
        <f t="shared" si="12"/>
        <v>0</v>
      </c>
      <c r="AI42" s="36">
        <f t="shared" si="12"/>
        <v>0</v>
      </c>
      <c r="AJ42" s="36">
        <f t="shared" si="12"/>
        <v>0</v>
      </c>
      <c r="AK42" s="36">
        <f t="shared" si="12"/>
        <v>0</v>
      </c>
      <c r="AL42" s="36">
        <f t="shared" si="12"/>
        <v>262.04182406061517</v>
      </c>
      <c r="AM42" s="36">
        <f t="shared" si="12"/>
        <v>17.160266034395502</v>
      </c>
      <c r="AN42" s="36">
        <f t="shared" si="12"/>
        <v>0.67229644319970006</v>
      </c>
      <c r="AO42" s="36">
        <f t="shared" si="12"/>
        <v>0</v>
      </c>
      <c r="AP42" s="36">
        <f t="shared" si="12"/>
        <v>73.890092902129766</v>
      </c>
      <c r="AQ42" s="36">
        <f t="shared" si="12"/>
        <v>0</v>
      </c>
      <c r="AR42" s="36">
        <f t="shared" si="12"/>
        <v>0</v>
      </c>
      <c r="AS42" s="36">
        <f t="shared" si="12"/>
        <v>0</v>
      </c>
      <c r="AT42" s="36">
        <f t="shared" si="12"/>
        <v>0</v>
      </c>
      <c r="AU42" s="36">
        <f t="shared" si="12"/>
        <v>0</v>
      </c>
      <c r="AV42" s="36">
        <f t="shared" si="12"/>
        <v>570.26554960302383</v>
      </c>
      <c r="AW42" s="36">
        <f t="shared" si="12"/>
        <v>92.151039180422885</v>
      </c>
      <c r="AX42" s="36">
        <f t="shared" si="12"/>
        <v>0</v>
      </c>
      <c r="AY42" s="36">
        <f t="shared" si="12"/>
        <v>0</v>
      </c>
      <c r="AZ42" s="36">
        <f t="shared" si="12"/>
        <v>320.36278163064975</v>
      </c>
      <c r="BA42" s="36">
        <f t="shared" si="12"/>
        <v>0</v>
      </c>
      <c r="BB42" s="36">
        <f t="shared" si="12"/>
        <v>0</v>
      </c>
      <c r="BC42" s="36">
        <f t="shared" si="12"/>
        <v>0</v>
      </c>
      <c r="BD42" s="36">
        <f t="shared" si="12"/>
        <v>0</v>
      </c>
      <c r="BE42" s="36">
        <f t="shared" si="12"/>
        <v>0</v>
      </c>
      <c r="BF42" s="36">
        <f t="shared" si="12"/>
        <v>131.414732803221</v>
      </c>
      <c r="BG42" s="36">
        <f t="shared" si="12"/>
        <v>3.7381433225985998</v>
      </c>
      <c r="BH42" s="36">
        <f t="shared" si="12"/>
        <v>1.3130786755665</v>
      </c>
      <c r="BI42" s="36">
        <f t="shared" si="12"/>
        <v>0</v>
      </c>
      <c r="BJ42" s="36">
        <f t="shared" si="12"/>
        <v>34.577245970685688</v>
      </c>
      <c r="BK42" s="38">
        <f>BK41+BK34</f>
        <v>1994.5374403128953</v>
      </c>
    </row>
    <row r="43" spans="1:67" ht="3" customHeight="1">
      <c r="A43" s="17"/>
      <c r="B43" s="25"/>
      <c r="C43" s="57"/>
      <c r="D43" s="55"/>
      <c r="E43" s="55"/>
      <c r="F43" s="55"/>
      <c r="G43" s="55"/>
      <c r="H43" s="55"/>
      <c r="I43" s="55"/>
      <c r="J43" s="55"/>
      <c r="K43" s="55"/>
      <c r="L43" s="55"/>
      <c r="M43" s="55"/>
      <c r="N43" s="55"/>
      <c r="O43" s="55"/>
      <c r="P43" s="55"/>
      <c r="Q43" s="55"/>
      <c r="R43" s="55"/>
      <c r="S43" s="55"/>
      <c r="T43" s="55"/>
      <c r="U43" s="55"/>
      <c r="V43" s="55"/>
      <c r="W43" s="55"/>
      <c r="X43" s="55"/>
      <c r="Y43" s="55"/>
      <c r="Z43" s="55"/>
      <c r="AA43" s="55"/>
      <c r="AB43" s="55"/>
      <c r="AC43" s="55"/>
      <c r="AD43" s="55"/>
      <c r="AE43" s="55"/>
      <c r="AF43" s="55"/>
      <c r="AG43" s="55"/>
      <c r="AH43" s="55"/>
      <c r="AI43" s="55"/>
      <c r="AJ43" s="55"/>
      <c r="AK43" s="55"/>
      <c r="AL43" s="55"/>
      <c r="AM43" s="55"/>
      <c r="AN43" s="55"/>
      <c r="AO43" s="55"/>
      <c r="AP43" s="55"/>
      <c r="AQ43" s="55"/>
      <c r="AR43" s="55"/>
      <c r="AS43" s="55"/>
      <c r="AT43" s="55"/>
      <c r="AU43" s="55"/>
      <c r="AV43" s="55"/>
      <c r="AW43" s="55"/>
      <c r="AX43" s="55"/>
      <c r="AY43" s="55"/>
      <c r="AZ43" s="55"/>
      <c r="BA43" s="55"/>
      <c r="BB43" s="55"/>
      <c r="BC43" s="55"/>
      <c r="BD43" s="55"/>
      <c r="BE43" s="55"/>
      <c r="BF43" s="55"/>
      <c r="BG43" s="55"/>
      <c r="BH43" s="55"/>
      <c r="BI43" s="55"/>
      <c r="BJ43" s="55"/>
      <c r="BK43" s="58"/>
    </row>
    <row r="44" spans="1:67">
      <c r="A44" s="17" t="s">
        <v>18</v>
      </c>
      <c r="B44" s="24" t="s">
        <v>8</v>
      </c>
      <c r="C44" s="57"/>
      <c r="D44" s="55"/>
      <c r="E44" s="55"/>
      <c r="F44" s="55"/>
      <c r="G44" s="55"/>
      <c r="H44" s="55"/>
      <c r="I44" s="55"/>
      <c r="J44" s="55"/>
      <c r="K44" s="55"/>
      <c r="L44" s="55"/>
      <c r="M44" s="55"/>
      <c r="N44" s="55"/>
      <c r="O44" s="55"/>
      <c r="P44" s="55"/>
      <c r="Q44" s="55"/>
      <c r="R44" s="55"/>
      <c r="S44" s="55"/>
      <c r="T44" s="55"/>
      <c r="U44" s="55"/>
      <c r="V44" s="55"/>
      <c r="W44" s="55"/>
      <c r="X44" s="55"/>
      <c r="Y44" s="55"/>
      <c r="Z44" s="55"/>
      <c r="AA44" s="55"/>
      <c r="AB44" s="55"/>
      <c r="AC44" s="55"/>
      <c r="AD44" s="55"/>
      <c r="AE44" s="55"/>
      <c r="AF44" s="55"/>
      <c r="AG44" s="55"/>
      <c r="AH44" s="55"/>
      <c r="AI44" s="55"/>
      <c r="AJ44" s="55"/>
      <c r="AK44" s="55"/>
      <c r="AL44" s="55"/>
      <c r="AM44" s="55"/>
      <c r="AN44" s="55"/>
      <c r="AO44" s="55"/>
      <c r="AP44" s="55"/>
      <c r="AQ44" s="55"/>
      <c r="AR44" s="55"/>
      <c r="AS44" s="55"/>
      <c r="AT44" s="55"/>
      <c r="AU44" s="55"/>
      <c r="AV44" s="55"/>
      <c r="AW44" s="55"/>
      <c r="AX44" s="55"/>
      <c r="AY44" s="55"/>
      <c r="AZ44" s="55"/>
      <c r="BA44" s="55"/>
      <c r="BB44" s="55"/>
      <c r="BC44" s="55"/>
      <c r="BD44" s="55"/>
      <c r="BE44" s="55"/>
      <c r="BF44" s="55"/>
      <c r="BG44" s="55"/>
      <c r="BH44" s="55"/>
      <c r="BI44" s="55"/>
      <c r="BJ44" s="55"/>
      <c r="BK44" s="58"/>
    </row>
    <row r="45" spans="1:67">
      <c r="A45" s="17" t="s">
        <v>80</v>
      </c>
      <c r="B45" s="25" t="s">
        <v>19</v>
      </c>
      <c r="C45" s="57"/>
      <c r="D45" s="55"/>
      <c r="E45" s="55"/>
      <c r="F45" s="55"/>
      <c r="G45" s="55"/>
      <c r="H45" s="55"/>
      <c r="I45" s="55"/>
      <c r="J45" s="55"/>
      <c r="K45" s="55"/>
      <c r="L45" s="55"/>
      <c r="M45" s="55"/>
      <c r="N45" s="55"/>
      <c r="O45" s="55"/>
      <c r="P45" s="55"/>
      <c r="Q45" s="55"/>
      <c r="R45" s="55"/>
      <c r="S45" s="55"/>
      <c r="T45" s="55"/>
      <c r="U45" s="55"/>
      <c r="V45" s="55"/>
      <c r="W45" s="55"/>
      <c r="X45" s="55"/>
      <c r="Y45" s="55"/>
      <c r="Z45" s="55"/>
      <c r="AA45" s="55"/>
      <c r="AB45" s="55"/>
      <c r="AC45" s="55"/>
      <c r="AD45" s="55"/>
      <c r="AE45" s="55"/>
      <c r="AF45" s="55"/>
      <c r="AG45" s="55"/>
      <c r="AH45" s="55"/>
      <c r="AI45" s="55"/>
      <c r="AJ45" s="55"/>
      <c r="AK45" s="55"/>
      <c r="AL45" s="55"/>
      <c r="AM45" s="55"/>
      <c r="AN45" s="55"/>
      <c r="AO45" s="55"/>
      <c r="AP45" s="55"/>
      <c r="AQ45" s="55"/>
      <c r="AR45" s="55"/>
      <c r="AS45" s="55"/>
      <c r="AT45" s="55"/>
      <c r="AU45" s="55"/>
      <c r="AV45" s="55"/>
      <c r="AW45" s="55"/>
      <c r="AX45" s="55"/>
      <c r="AY45" s="55"/>
      <c r="AZ45" s="55"/>
      <c r="BA45" s="55"/>
      <c r="BB45" s="55"/>
      <c r="BC45" s="55"/>
      <c r="BD45" s="55"/>
      <c r="BE45" s="55"/>
      <c r="BF45" s="55"/>
      <c r="BG45" s="55"/>
      <c r="BH45" s="55"/>
      <c r="BI45" s="55"/>
      <c r="BJ45" s="55"/>
      <c r="BK45" s="58"/>
    </row>
    <row r="46" spans="1:67">
      <c r="A46" s="17"/>
      <c r="B46" s="26" t="s">
        <v>124</v>
      </c>
      <c r="C46" s="36">
        <v>0</v>
      </c>
      <c r="D46" s="36">
        <v>0.55793365816660001</v>
      </c>
      <c r="E46" s="36">
        <v>0</v>
      </c>
      <c r="F46" s="36">
        <v>0</v>
      </c>
      <c r="G46" s="36">
        <v>0</v>
      </c>
      <c r="H46" s="36">
        <v>1.1361435703619005</v>
      </c>
      <c r="I46" s="36">
        <v>0.35328790383309999</v>
      </c>
      <c r="J46" s="36">
        <v>0</v>
      </c>
      <c r="K46" s="36">
        <v>0</v>
      </c>
      <c r="L46" s="36">
        <v>0.75733392559990009</v>
      </c>
      <c r="M46" s="36">
        <v>0</v>
      </c>
      <c r="N46" s="36">
        <v>0</v>
      </c>
      <c r="O46" s="36">
        <v>0</v>
      </c>
      <c r="P46" s="36">
        <v>0</v>
      </c>
      <c r="Q46" s="36">
        <v>0</v>
      </c>
      <c r="R46" s="36">
        <v>1.3254593506586003</v>
      </c>
      <c r="S46" s="36">
        <v>1.0414658592000001</v>
      </c>
      <c r="T46" s="36">
        <v>0</v>
      </c>
      <c r="U46" s="36">
        <v>0</v>
      </c>
      <c r="V46" s="36">
        <v>0.73585195269979997</v>
      </c>
      <c r="W46" s="36">
        <v>0</v>
      </c>
      <c r="X46" s="36">
        <v>0</v>
      </c>
      <c r="Y46" s="36">
        <v>0</v>
      </c>
      <c r="Z46" s="36">
        <v>0</v>
      </c>
      <c r="AA46" s="36">
        <v>0</v>
      </c>
      <c r="AB46" s="36">
        <v>41.605915213540932</v>
      </c>
      <c r="AC46" s="36">
        <v>7.0980055409646035</v>
      </c>
      <c r="AD46" s="36">
        <v>0</v>
      </c>
      <c r="AE46" s="36">
        <v>0</v>
      </c>
      <c r="AF46" s="36">
        <v>76.755264347575093</v>
      </c>
      <c r="AG46" s="36">
        <v>0</v>
      </c>
      <c r="AH46" s="36">
        <v>0</v>
      </c>
      <c r="AI46" s="36">
        <v>0</v>
      </c>
      <c r="AJ46" s="36">
        <v>0</v>
      </c>
      <c r="AK46" s="36">
        <v>0</v>
      </c>
      <c r="AL46" s="36">
        <v>62.980896388669656</v>
      </c>
      <c r="AM46" s="36">
        <v>7.7501857771314029</v>
      </c>
      <c r="AN46" s="36">
        <v>1.5544083333330998</v>
      </c>
      <c r="AO46" s="36">
        <v>0</v>
      </c>
      <c r="AP46" s="36">
        <v>50.724605158680482</v>
      </c>
      <c r="AQ46" s="36">
        <v>0</v>
      </c>
      <c r="AR46" s="36">
        <v>0</v>
      </c>
      <c r="AS46" s="36">
        <v>0</v>
      </c>
      <c r="AT46" s="36">
        <v>0</v>
      </c>
      <c r="AU46" s="36">
        <v>0</v>
      </c>
      <c r="AV46" s="36">
        <v>23.995270362684881</v>
      </c>
      <c r="AW46" s="36">
        <v>1.8872177087663002</v>
      </c>
      <c r="AX46" s="36">
        <v>0</v>
      </c>
      <c r="AY46" s="36">
        <v>0</v>
      </c>
      <c r="AZ46" s="36">
        <v>35.358259704989614</v>
      </c>
      <c r="BA46" s="36">
        <v>0</v>
      </c>
      <c r="BB46" s="36">
        <v>0</v>
      </c>
      <c r="BC46" s="36">
        <v>0</v>
      </c>
      <c r="BD46" s="36">
        <v>0</v>
      </c>
      <c r="BE46" s="36">
        <v>0</v>
      </c>
      <c r="BF46" s="36">
        <v>11.401485336560089</v>
      </c>
      <c r="BG46" s="36">
        <v>8.9876858559996986</v>
      </c>
      <c r="BH46" s="36">
        <v>0.55514583333329992</v>
      </c>
      <c r="BI46" s="36">
        <v>0</v>
      </c>
      <c r="BJ46" s="36">
        <v>8.4245079570635042</v>
      </c>
      <c r="BK46" s="39">
        <f>SUM(C46:BJ46)</f>
        <v>344.98632973981256</v>
      </c>
    </row>
    <row r="47" spans="1:67">
      <c r="A47" s="17"/>
      <c r="B47" s="27" t="s">
        <v>87</v>
      </c>
      <c r="C47" s="36">
        <f>SUM(C46)</f>
        <v>0</v>
      </c>
      <c r="D47" s="36">
        <f t="shared" ref="D47:BJ47" si="13">SUM(D46)</f>
        <v>0.55793365816660001</v>
      </c>
      <c r="E47" s="36">
        <f t="shared" si="13"/>
        <v>0</v>
      </c>
      <c r="F47" s="36">
        <f t="shared" si="13"/>
        <v>0</v>
      </c>
      <c r="G47" s="36">
        <f t="shared" si="13"/>
        <v>0</v>
      </c>
      <c r="H47" s="36">
        <f t="shared" si="13"/>
        <v>1.1361435703619005</v>
      </c>
      <c r="I47" s="36">
        <f t="shared" si="13"/>
        <v>0.35328790383309999</v>
      </c>
      <c r="J47" s="36">
        <f t="shared" si="13"/>
        <v>0</v>
      </c>
      <c r="K47" s="36">
        <f t="shared" si="13"/>
        <v>0</v>
      </c>
      <c r="L47" s="36">
        <f t="shared" si="13"/>
        <v>0.75733392559990009</v>
      </c>
      <c r="M47" s="36">
        <f t="shared" si="13"/>
        <v>0</v>
      </c>
      <c r="N47" s="36">
        <f t="shared" si="13"/>
        <v>0</v>
      </c>
      <c r="O47" s="36">
        <f t="shared" si="13"/>
        <v>0</v>
      </c>
      <c r="P47" s="36">
        <f t="shared" si="13"/>
        <v>0</v>
      </c>
      <c r="Q47" s="36">
        <f t="shared" si="13"/>
        <v>0</v>
      </c>
      <c r="R47" s="36">
        <f t="shared" si="13"/>
        <v>1.3254593506586003</v>
      </c>
      <c r="S47" s="36">
        <f t="shared" si="13"/>
        <v>1.0414658592000001</v>
      </c>
      <c r="T47" s="36">
        <f t="shared" si="13"/>
        <v>0</v>
      </c>
      <c r="U47" s="36">
        <f t="shared" si="13"/>
        <v>0</v>
      </c>
      <c r="V47" s="36">
        <f t="shared" si="13"/>
        <v>0.73585195269979997</v>
      </c>
      <c r="W47" s="36">
        <f t="shared" si="13"/>
        <v>0</v>
      </c>
      <c r="X47" s="36">
        <f t="shared" si="13"/>
        <v>0</v>
      </c>
      <c r="Y47" s="36">
        <f t="shared" si="13"/>
        <v>0</v>
      </c>
      <c r="Z47" s="36">
        <f t="shared" si="13"/>
        <v>0</v>
      </c>
      <c r="AA47" s="36">
        <f t="shared" si="13"/>
        <v>0</v>
      </c>
      <c r="AB47" s="36">
        <f t="shared" si="13"/>
        <v>41.605915213540932</v>
      </c>
      <c r="AC47" s="36">
        <f t="shared" si="13"/>
        <v>7.0980055409646035</v>
      </c>
      <c r="AD47" s="36">
        <f t="shared" si="13"/>
        <v>0</v>
      </c>
      <c r="AE47" s="36">
        <f t="shared" si="13"/>
        <v>0</v>
      </c>
      <c r="AF47" s="36">
        <f t="shared" si="13"/>
        <v>76.755264347575093</v>
      </c>
      <c r="AG47" s="36">
        <f t="shared" si="13"/>
        <v>0</v>
      </c>
      <c r="AH47" s="36">
        <f t="shared" si="13"/>
        <v>0</v>
      </c>
      <c r="AI47" s="36">
        <f t="shared" si="13"/>
        <v>0</v>
      </c>
      <c r="AJ47" s="36">
        <f t="shared" si="13"/>
        <v>0</v>
      </c>
      <c r="AK47" s="36">
        <f t="shared" si="13"/>
        <v>0</v>
      </c>
      <c r="AL47" s="36">
        <f t="shared" si="13"/>
        <v>62.980896388669656</v>
      </c>
      <c r="AM47" s="36">
        <f t="shared" si="13"/>
        <v>7.7501857771314029</v>
      </c>
      <c r="AN47" s="36">
        <f t="shared" si="13"/>
        <v>1.5544083333330998</v>
      </c>
      <c r="AO47" s="36">
        <f t="shared" si="13"/>
        <v>0</v>
      </c>
      <c r="AP47" s="36">
        <f t="shared" si="13"/>
        <v>50.724605158680482</v>
      </c>
      <c r="AQ47" s="36">
        <f t="shared" si="13"/>
        <v>0</v>
      </c>
      <c r="AR47" s="36">
        <f t="shared" si="13"/>
        <v>0</v>
      </c>
      <c r="AS47" s="36">
        <f t="shared" si="13"/>
        <v>0</v>
      </c>
      <c r="AT47" s="36">
        <f t="shared" si="13"/>
        <v>0</v>
      </c>
      <c r="AU47" s="36">
        <f t="shared" si="13"/>
        <v>0</v>
      </c>
      <c r="AV47" s="36">
        <f t="shared" si="13"/>
        <v>23.995270362684881</v>
      </c>
      <c r="AW47" s="36">
        <f t="shared" si="13"/>
        <v>1.8872177087663002</v>
      </c>
      <c r="AX47" s="36">
        <f t="shared" si="13"/>
        <v>0</v>
      </c>
      <c r="AY47" s="36">
        <f t="shared" si="13"/>
        <v>0</v>
      </c>
      <c r="AZ47" s="36">
        <f t="shared" si="13"/>
        <v>35.358259704989614</v>
      </c>
      <c r="BA47" s="36">
        <f t="shared" si="13"/>
        <v>0</v>
      </c>
      <c r="BB47" s="36">
        <f t="shared" si="13"/>
        <v>0</v>
      </c>
      <c r="BC47" s="36">
        <f t="shared" si="13"/>
        <v>0</v>
      </c>
      <c r="BD47" s="36">
        <f t="shared" si="13"/>
        <v>0</v>
      </c>
      <c r="BE47" s="36">
        <f t="shared" si="13"/>
        <v>0</v>
      </c>
      <c r="BF47" s="36">
        <f t="shared" si="13"/>
        <v>11.401485336560089</v>
      </c>
      <c r="BG47" s="36">
        <f t="shared" si="13"/>
        <v>8.9876858559996986</v>
      </c>
      <c r="BH47" s="36">
        <f t="shared" si="13"/>
        <v>0.55514583333329992</v>
      </c>
      <c r="BI47" s="36">
        <f t="shared" si="13"/>
        <v>0</v>
      </c>
      <c r="BJ47" s="36">
        <f t="shared" si="13"/>
        <v>8.4245079570635042</v>
      </c>
      <c r="BK47" s="39">
        <f>SUM(BK46)</f>
        <v>344.98632973981256</v>
      </c>
    </row>
    <row r="48" spans="1:67" ht="2.25" customHeight="1">
      <c r="A48" s="17"/>
      <c r="B48" s="25"/>
      <c r="C48" s="57"/>
      <c r="D48" s="55"/>
      <c r="E48" s="55"/>
      <c r="F48" s="55"/>
      <c r="G48" s="55"/>
      <c r="H48" s="55"/>
      <c r="I48" s="55"/>
      <c r="J48" s="55"/>
      <c r="K48" s="55"/>
      <c r="L48" s="55"/>
      <c r="M48" s="55"/>
      <c r="N48" s="55"/>
      <c r="O48" s="55"/>
      <c r="P48" s="55"/>
      <c r="Q48" s="55"/>
      <c r="R48" s="55"/>
      <c r="S48" s="55"/>
      <c r="T48" s="55"/>
      <c r="U48" s="55"/>
      <c r="V48" s="55"/>
      <c r="W48" s="55"/>
      <c r="X48" s="55"/>
      <c r="Y48" s="55"/>
      <c r="Z48" s="55"/>
      <c r="AA48" s="55"/>
      <c r="AB48" s="55"/>
      <c r="AC48" s="55"/>
      <c r="AD48" s="55"/>
      <c r="AE48" s="55"/>
      <c r="AF48" s="55"/>
      <c r="AG48" s="55"/>
      <c r="AH48" s="55"/>
      <c r="AI48" s="55"/>
      <c r="AJ48" s="55"/>
      <c r="AK48" s="55"/>
      <c r="AL48" s="55"/>
      <c r="AM48" s="55"/>
      <c r="AN48" s="55"/>
      <c r="AO48" s="55"/>
      <c r="AP48" s="55"/>
      <c r="AQ48" s="55"/>
      <c r="AR48" s="55"/>
      <c r="AS48" s="55"/>
      <c r="AT48" s="55"/>
      <c r="AU48" s="55"/>
      <c r="AV48" s="55"/>
      <c r="AW48" s="55"/>
      <c r="AX48" s="55"/>
      <c r="AY48" s="55"/>
      <c r="AZ48" s="55"/>
      <c r="BA48" s="55"/>
      <c r="BB48" s="55"/>
      <c r="BC48" s="55"/>
      <c r="BD48" s="55"/>
      <c r="BE48" s="55"/>
      <c r="BF48" s="55"/>
      <c r="BG48" s="55"/>
      <c r="BH48" s="55"/>
      <c r="BI48" s="55"/>
      <c r="BJ48" s="55"/>
      <c r="BK48" s="58"/>
    </row>
    <row r="49" spans="1:63">
      <c r="A49" s="17" t="s">
        <v>4</v>
      </c>
      <c r="B49" s="24" t="s">
        <v>9</v>
      </c>
      <c r="C49" s="57"/>
      <c r="D49" s="55"/>
      <c r="E49" s="55"/>
      <c r="F49" s="55"/>
      <c r="G49" s="55"/>
      <c r="H49" s="55"/>
      <c r="I49" s="55"/>
      <c r="J49" s="55"/>
      <c r="K49" s="55"/>
      <c r="L49" s="55"/>
      <c r="M49" s="55"/>
      <c r="N49" s="55"/>
      <c r="O49" s="55"/>
      <c r="P49" s="55"/>
      <c r="Q49" s="55"/>
      <c r="R49" s="55"/>
      <c r="S49" s="55"/>
      <c r="T49" s="55"/>
      <c r="U49" s="55"/>
      <c r="V49" s="55"/>
      <c r="W49" s="55"/>
      <c r="X49" s="55"/>
      <c r="Y49" s="55"/>
      <c r="Z49" s="55"/>
      <c r="AA49" s="55"/>
      <c r="AB49" s="55"/>
      <c r="AC49" s="55"/>
      <c r="AD49" s="55"/>
      <c r="AE49" s="55"/>
      <c r="AF49" s="55"/>
      <c r="AG49" s="55"/>
      <c r="AH49" s="55"/>
      <c r="AI49" s="55"/>
      <c r="AJ49" s="55"/>
      <c r="AK49" s="55"/>
      <c r="AL49" s="55"/>
      <c r="AM49" s="55"/>
      <c r="AN49" s="55"/>
      <c r="AO49" s="55"/>
      <c r="AP49" s="55"/>
      <c r="AQ49" s="55"/>
      <c r="AR49" s="55"/>
      <c r="AS49" s="55"/>
      <c r="AT49" s="55"/>
      <c r="AU49" s="55"/>
      <c r="AV49" s="55"/>
      <c r="AW49" s="55"/>
      <c r="AX49" s="55"/>
      <c r="AY49" s="55"/>
      <c r="AZ49" s="55"/>
      <c r="BA49" s="55"/>
      <c r="BB49" s="55"/>
      <c r="BC49" s="55"/>
      <c r="BD49" s="55"/>
      <c r="BE49" s="55"/>
      <c r="BF49" s="55"/>
      <c r="BG49" s="55"/>
      <c r="BH49" s="55"/>
      <c r="BI49" s="55"/>
      <c r="BJ49" s="55"/>
      <c r="BK49" s="58"/>
    </row>
    <row r="50" spans="1:63">
      <c r="A50" s="17" t="s">
        <v>80</v>
      </c>
      <c r="B50" s="25" t="s">
        <v>20</v>
      </c>
      <c r="C50" s="57"/>
      <c r="D50" s="55"/>
      <c r="E50" s="55"/>
      <c r="F50" s="55"/>
      <c r="G50" s="55"/>
      <c r="H50" s="55"/>
      <c r="I50" s="55"/>
      <c r="J50" s="55"/>
      <c r="K50" s="55"/>
      <c r="L50" s="55"/>
      <c r="M50" s="55"/>
      <c r="N50" s="55"/>
      <c r="O50" s="55"/>
      <c r="P50" s="55"/>
      <c r="Q50" s="55"/>
      <c r="R50" s="55"/>
      <c r="S50" s="55"/>
      <c r="T50" s="55"/>
      <c r="U50" s="55"/>
      <c r="V50" s="55"/>
      <c r="W50" s="55"/>
      <c r="X50" s="55"/>
      <c r="Y50" s="55"/>
      <c r="Z50" s="55"/>
      <c r="AA50" s="55"/>
      <c r="AB50" s="55"/>
      <c r="AC50" s="55"/>
      <c r="AD50" s="55"/>
      <c r="AE50" s="55"/>
      <c r="AF50" s="55"/>
      <c r="AG50" s="55"/>
      <c r="AH50" s="55"/>
      <c r="AI50" s="55"/>
      <c r="AJ50" s="55"/>
      <c r="AK50" s="55"/>
      <c r="AL50" s="55"/>
      <c r="AM50" s="55"/>
      <c r="AN50" s="55"/>
      <c r="AO50" s="55"/>
      <c r="AP50" s="55"/>
      <c r="AQ50" s="55"/>
      <c r="AR50" s="55"/>
      <c r="AS50" s="55"/>
      <c r="AT50" s="55"/>
      <c r="AU50" s="55"/>
      <c r="AV50" s="55"/>
      <c r="AW50" s="55"/>
      <c r="AX50" s="55"/>
      <c r="AY50" s="55"/>
      <c r="AZ50" s="55"/>
      <c r="BA50" s="55"/>
      <c r="BB50" s="55"/>
      <c r="BC50" s="55"/>
      <c r="BD50" s="55"/>
      <c r="BE50" s="55"/>
      <c r="BF50" s="55"/>
      <c r="BG50" s="55"/>
      <c r="BH50" s="55"/>
      <c r="BI50" s="55"/>
      <c r="BJ50" s="55"/>
      <c r="BK50" s="58"/>
    </row>
    <row r="51" spans="1:63">
      <c r="A51" s="17"/>
      <c r="B51" s="34" t="s">
        <v>117</v>
      </c>
      <c r="C51" s="40">
        <v>0</v>
      </c>
      <c r="D51" s="40">
        <v>43.662799999999997</v>
      </c>
      <c r="E51" s="40">
        <v>0</v>
      </c>
      <c r="F51" s="40">
        <v>0</v>
      </c>
      <c r="G51" s="40">
        <v>0</v>
      </c>
      <c r="H51" s="40">
        <v>15.7431</v>
      </c>
      <c r="I51" s="40">
        <v>0.45739999999999997</v>
      </c>
      <c r="J51" s="40">
        <v>0</v>
      </c>
      <c r="K51" s="40">
        <v>0</v>
      </c>
      <c r="L51" s="40">
        <v>6.9908000000000001</v>
      </c>
      <c r="M51" s="40">
        <v>0</v>
      </c>
      <c r="N51" s="40">
        <v>0</v>
      </c>
      <c r="O51" s="40">
        <v>0</v>
      </c>
      <c r="P51" s="40">
        <v>0</v>
      </c>
      <c r="Q51" s="40">
        <v>0</v>
      </c>
      <c r="R51" s="40">
        <v>9.1950000000000003</v>
      </c>
      <c r="S51" s="40">
        <v>0.2311</v>
      </c>
      <c r="T51" s="40">
        <v>0</v>
      </c>
      <c r="U51" s="40">
        <v>0</v>
      </c>
      <c r="V51" s="40">
        <v>1.9972000000000001</v>
      </c>
      <c r="W51" s="40">
        <v>0</v>
      </c>
      <c r="X51" s="40">
        <v>0</v>
      </c>
      <c r="Y51" s="40">
        <v>0</v>
      </c>
      <c r="Z51" s="40">
        <v>0</v>
      </c>
      <c r="AA51" s="40">
        <v>0</v>
      </c>
      <c r="AB51" s="40">
        <v>0</v>
      </c>
      <c r="AC51" s="40">
        <v>0</v>
      </c>
      <c r="AD51" s="40">
        <v>0</v>
      </c>
      <c r="AE51" s="40">
        <v>0</v>
      </c>
      <c r="AF51" s="40">
        <v>0</v>
      </c>
      <c r="AG51" s="40">
        <v>0</v>
      </c>
      <c r="AH51" s="40">
        <v>0</v>
      </c>
      <c r="AI51" s="40">
        <v>0</v>
      </c>
      <c r="AJ51" s="40">
        <v>0</v>
      </c>
      <c r="AK51" s="40">
        <v>0</v>
      </c>
      <c r="AL51" s="40">
        <v>0</v>
      </c>
      <c r="AM51" s="40">
        <v>0</v>
      </c>
      <c r="AN51" s="40">
        <v>0</v>
      </c>
      <c r="AO51" s="40">
        <v>0</v>
      </c>
      <c r="AP51" s="40">
        <v>0</v>
      </c>
      <c r="AQ51" s="40">
        <v>0</v>
      </c>
      <c r="AR51" s="40">
        <v>0</v>
      </c>
      <c r="AS51" s="40">
        <v>0</v>
      </c>
      <c r="AT51" s="40">
        <v>0</v>
      </c>
      <c r="AU51" s="40">
        <v>0</v>
      </c>
      <c r="AV51" s="40">
        <v>0</v>
      </c>
      <c r="AW51" s="40">
        <v>0</v>
      </c>
      <c r="AX51" s="40">
        <v>0</v>
      </c>
      <c r="AY51" s="40">
        <v>0</v>
      </c>
      <c r="AZ51" s="40">
        <v>0</v>
      </c>
      <c r="BA51" s="40">
        <v>0</v>
      </c>
      <c r="BB51" s="40">
        <v>0</v>
      </c>
      <c r="BC51" s="40">
        <v>0</v>
      </c>
      <c r="BD51" s="40">
        <v>0</v>
      </c>
      <c r="BE51" s="40">
        <v>0</v>
      </c>
      <c r="BF51" s="40">
        <v>0</v>
      </c>
      <c r="BG51" s="40">
        <v>0</v>
      </c>
      <c r="BH51" s="40">
        <v>0</v>
      </c>
      <c r="BI51" s="40">
        <v>0</v>
      </c>
      <c r="BJ51" s="40">
        <v>0</v>
      </c>
      <c r="BK51" s="39">
        <f>SUM(C51:BJ51)</f>
        <v>78.277399999999986</v>
      </c>
    </row>
    <row r="52" spans="1:63">
      <c r="A52" s="17"/>
      <c r="B52" s="26" t="s">
        <v>89</v>
      </c>
      <c r="C52" s="36">
        <f>SUM(C51)</f>
        <v>0</v>
      </c>
      <c r="D52" s="36">
        <f t="shared" ref="D52:BJ52" si="14">SUM(D51)</f>
        <v>43.662799999999997</v>
      </c>
      <c r="E52" s="36">
        <f t="shared" si="14"/>
        <v>0</v>
      </c>
      <c r="F52" s="36">
        <f t="shared" si="14"/>
        <v>0</v>
      </c>
      <c r="G52" s="36">
        <f t="shared" si="14"/>
        <v>0</v>
      </c>
      <c r="H52" s="36">
        <f t="shared" si="14"/>
        <v>15.7431</v>
      </c>
      <c r="I52" s="36">
        <f t="shared" si="14"/>
        <v>0.45739999999999997</v>
      </c>
      <c r="J52" s="36">
        <f t="shared" si="14"/>
        <v>0</v>
      </c>
      <c r="K52" s="36">
        <f t="shared" si="14"/>
        <v>0</v>
      </c>
      <c r="L52" s="36">
        <f t="shared" si="14"/>
        <v>6.9908000000000001</v>
      </c>
      <c r="M52" s="36">
        <f t="shared" si="14"/>
        <v>0</v>
      </c>
      <c r="N52" s="36">
        <f t="shared" si="14"/>
        <v>0</v>
      </c>
      <c r="O52" s="36">
        <f t="shared" si="14"/>
        <v>0</v>
      </c>
      <c r="P52" s="36">
        <f t="shared" si="14"/>
        <v>0</v>
      </c>
      <c r="Q52" s="36">
        <f t="shared" si="14"/>
        <v>0</v>
      </c>
      <c r="R52" s="36">
        <f t="shared" si="14"/>
        <v>9.1950000000000003</v>
      </c>
      <c r="S52" s="36">
        <f t="shared" si="14"/>
        <v>0.2311</v>
      </c>
      <c r="T52" s="36">
        <f t="shared" si="14"/>
        <v>0</v>
      </c>
      <c r="U52" s="36">
        <f t="shared" si="14"/>
        <v>0</v>
      </c>
      <c r="V52" s="36">
        <f t="shared" si="14"/>
        <v>1.9972000000000001</v>
      </c>
      <c r="W52" s="36">
        <f t="shared" si="14"/>
        <v>0</v>
      </c>
      <c r="X52" s="36">
        <f t="shared" si="14"/>
        <v>0</v>
      </c>
      <c r="Y52" s="36">
        <f t="shared" si="14"/>
        <v>0</v>
      </c>
      <c r="Z52" s="36">
        <f t="shared" si="14"/>
        <v>0</v>
      </c>
      <c r="AA52" s="36">
        <f t="shared" si="14"/>
        <v>0</v>
      </c>
      <c r="AB52" s="36">
        <f t="shared" si="14"/>
        <v>0</v>
      </c>
      <c r="AC52" s="36">
        <f t="shared" si="14"/>
        <v>0</v>
      </c>
      <c r="AD52" s="36">
        <f t="shared" si="14"/>
        <v>0</v>
      </c>
      <c r="AE52" s="36">
        <f t="shared" si="14"/>
        <v>0</v>
      </c>
      <c r="AF52" s="36">
        <f t="shared" si="14"/>
        <v>0</v>
      </c>
      <c r="AG52" s="36">
        <f t="shared" si="14"/>
        <v>0</v>
      </c>
      <c r="AH52" s="36">
        <f t="shared" si="14"/>
        <v>0</v>
      </c>
      <c r="AI52" s="36">
        <f t="shared" si="14"/>
        <v>0</v>
      </c>
      <c r="AJ52" s="36">
        <f t="shared" si="14"/>
        <v>0</v>
      </c>
      <c r="AK52" s="36">
        <f t="shared" si="14"/>
        <v>0</v>
      </c>
      <c r="AL52" s="36">
        <f t="shared" si="14"/>
        <v>0</v>
      </c>
      <c r="AM52" s="36">
        <f t="shared" si="14"/>
        <v>0</v>
      </c>
      <c r="AN52" s="36">
        <f t="shared" si="14"/>
        <v>0</v>
      </c>
      <c r="AO52" s="36">
        <f t="shared" si="14"/>
        <v>0</v>
      </c>
      <c r="AP52" s="36">
        <f t="shared" si="14"/>
        <v>0</v>
      </c>
      <c r="AQ52" s="36">
        <f t="shared" si="14"/>
        <v>0</v>
      </c>
      <c r="AR52" s="36">
        <f t="shared" si="14"/>
        <v>0</v>
      </c>
      <c r="AS52" s="36">
        <f t="shared" si="14"/>
        <v>0</v>
      </c>
      <c r="AT52" s="36">
        <f t="shared" si="14"/>
        <v>0</v>
      </c>
      <c r="AU52" s="36">
        <f t="shared" si="14"/>
        <v>0</v>
      </c>
      <c r="AV52" s="36">
        <f t="shared" si="14"/>
        <v>0</v>
      </c>
      <c r="AW52" s="36">
        <f t="shared" si="14"/>
        <v>0</v>
      </c>
      <c r="AX52" s="36">
        <f t="shared" si="14"/>
        <v>0</v>
      </c>
      <c r="AY52" s="36">
        <f t="shared" si="14"/>
        <v>0</v>
      </c>
      <c r="AZ52" s="36">
        <f t="shared" si="14"/>
        <v>0</v>
      </c>
      <c r="BA52" s="36">
        <f t="shared" si="14"/>
        <v>0</v>
      </c>
      <c r="BB52" s="36">
        <f t="shared" si="14"/>
        <v>0</v>
      </c>
      <c r="BC52" s="36">
        <f t="shared" si="14"/>
        <v>0</v>
      </c>
      <c r="BD52" s="36">
        <f t="shared" si="14"/>
        <v>0</v>
      </c>
      <c r="BE52" s="36">
        <f t="shared" si="14"/>
        <v>0</v>
      </c>
      <c r="BF52" s="36">
        <f t="shared" si="14"/>
        <v>0</v>
      </c>
      <c r="BG52" s="36">
        <f t="shared" si="14"/>
        <v>0</v>
      </c>
      <c r="BH52" s="36">
        <f t="shared" si="14"/>
        <v>0</v>
      </c>
      <c r="BI52" s="36">
        <f t="shared" si="14"/>
        <v>0</v>
      </c>
      <c r="BJ52" s="36">
        <f t="shared" si="14"/>
        <v>0</v>
      </c>
      <c r="BK52" s="39">
        <f>SUM(BK51)</f>
        <v>78.277399999999986</v>
      </c>
    </row>
    <row r="53" spans="1:63">
      <c r="A53" s="17" t="s">
        <v>81</v>
      </c>
      <c r="B53" s="25" t="s">
        <v>21</v>
      </c>
      <c r="C53" s="57"/>
      <c r="D53" s="55"/>
      <c r="E53" s="55"/>
      <c r="F53" s="55"/>
      <c r="G53" s="55"/>
      <c r="H53" s="55"/>
      <c r="I53" s="55"/>
      <c r="J53" s="55"/>
      <c r="K53" s="55"/>
      <c r="L53" s="55"/>
      <c r="M53" s="55"/>
      <c r="N53" s="55"/>
      <c r="O53" s="55"/>
      <c r="P53" s="55"/>
      <c r="Q53" s="55"/>
      <c r="R53" s="55"/>
      <c r="S53" s="55"/>
      <c r="T53" s="55"/>
      <c r="U53" s="55"/>
      <c r="V53" s="55"/>
      <c r="W53" s="55"/>
      <c r="X53" s="55"/>
      <c r="Y53" s="55"/>
      <c r="Z53" s="55"/>
      <c r="AA53" s="55"/>
      <c r="AB53" s="55"/>
      <c r="AC53" s="55"/>
      <c r="AD53" s="55"/>
      <c r="AE53" s="55"/>
      <c r="AF53" s="55"/>
      <c r="AG53" s="55"/>
      <c r="AH53" s="55"/>
      <c r="AI53" s="55"/>
      <c r="AJ53" s="55"/>
      <c r="AK53" s="55"/>
      <c r="AL53" s="55"/>
      <c r="AM53" s="55"/>
      <c r="AN53" s="55"/>
      <c r="AO53" s="55"/>
      <c r="AP53" s="55"/>
      <c r="AQ53" s="55"/>
      <c r="AR53" s="55"/>
      <c r="AS53" s="55"/>
      <c r="AT53" s="55"/>
      <c r="AU53" s="55"/>
      <c r="AV53" s="55"/>
      <c r="AW53" s="55"/>
      <c r="AX53" s="55"/>
      <c r="AY53" s="55"/>
      <c r="AZ53" s="55"/>
      <c r="BA53" s="55"/>
      <c r="BB53" s="55"/>
      <c r="BC53" s="55"/>
      <c r="BD53" s="55"/>
      <c r="BE53" s="55"/>
      <c r="BF53" s="55"/>
      <c r="BG53" s="55"/>
      <c r="BH53" s="55"/>
      <c r="BI53" s="55"/>
      <c r="BJ53" s="55"/>
      <c r="BK53" s="58"/>
    </row>
    <row r="54" spans="1:63">
      <c r="A54" s="17"/>
      <c r="B54" s="26" t="s">
        <v>40</v>
      </c>
      <c r="C54" s="36">
        <v>0</v>
      </c>
      <c r="D54" s="36">
        <v>0</v>
      </c>
      <c r="E54" s="36">
        <v>0</v>
      </c>
      <c r="F54" s="36">
        <v>0</v>
      </c>
      <c r="G54" s="36">
        <v>0</v>
      </c>
      <c r="H54" s="36">
        <v>0</v>
      </c>
      <c r="I54" s="36">
        <v>0</v>
      </c>
      <c r="J54" s="36">
        <v>0</v>
      </c>
      <c r="K54" s="36">
        <v>0</v>
      </c>
      <c r="L54" s="36">
        <v>0</v>
      </c>
      <c r="M54" s="36">
        <v>0</v>
      </c>
      <c r="N54" s="36">
        <v>0</v>
      </c>
      <c r="O54" s="36">
        <v>0</v>
      </c>
      <c r="P54" s="36">
        <v>0</v>
      </c>
      <c r="Q54" s="36">
        <v>0</v>
      </c>
      <c r="R54" s="36">
        <v>0</v>
      </c>
      <c r="S54" s="36">
        <v>0</v>
      </c>
      <c r="T54" s="36">
        <v>0</v>
      </c>
      <c r="U54" s="36">
        <v>0</v>
      </c>
      <c r="V54" s="36">
        <v>0</v>
      </c>
      <c r="W54" s="36">
        <v>0</v>
      </c>
      <c r="X54" s="36">
        <v>0</v>
      </c>
      <c r="Y54" s="36">
        <v>0</v>
      </c>
      <c r="Z54" s="36">
        <v>0</v>
      </c>
      <c r="AA54" s="36">
        <v>0</v>
      </c>
      <c r="AB54" s="36">
        <v>0</v>
      </c>
      <c r="AC54" s="36">
        <v>0</v>
      </c>
      <c r="AD54" s="36">
        <v>0</v>
      </c>
      <c r="AE54" s="36">
        <v>0</v>
      </c>
      <c r="AF54" s="36">
        <v>0</v>
      </c>
      <c r="AG54" s="36">
        <v>0</v>
      </c>
      <c r="AH54" s="36">
        <v>0</v>
      </c>
      <c r="AI54" s="36">
        <v>0</v>
      </c>
      <c r="AJ54" s="36">
        <v>0</v>
      </c>
      <c r="AK54" s="36">
        <v>0</v>
      </c>
      <c r="AL54" s="36">
        <v>0</v>
      </c>
      <c r="AM54" s="36">
        <v>0</v>
      </c>
      <c r="AN54" s="36">
        <v>0</v>
      </c>
      <c r="AO54" s="36">
        <v>0</v>
      </c>
      <c r="AP54" s="36">
        <v>0</v>
      </c>
      <c r="AQ54" s="36">
        <v>0</v>
      </c>
      <c r="AR54" s="36">
        <v>0</v>
      </c>
      <c r="AS54" s="36">
        <v>0</v>
      </c>
      <c r="AT54" s="36">
        <v>0</v>
      </c>
      <c r="AU54" s="36">
        <v>0</v>
      </c>
      <c r="AV54" s="36">
        <v>0</v>
      </c>
      <c r="AW54" s="36">
        <v>0</v>
      </c>
      <c r="AX54" s="36">
        <v>0</v>
      </c>
      <c r="AY54" s="36">
        <v>0</v>
      </c>
      <c r="AZ54" s="36">
        <v>0</v>
      </c>
      <c r="BA54" s="36">
        <v>0</v>
      </c>
      <c r="BB54" s="36">
        <v>0</v>
      </c>
      <c r="BC54" s="36">
        <v>0</v>
      </c>
      <c r="BD54" s="36">
        <v>0</v>
      </c>
      <c r="BE54" s="36">
        <v>0</v>
      </c>
      <c r="BF54" s="36">
        <v>0</v>
      </c>
      <c r="BG54" s="36">
        <v>0</v>
      </c>
      <c r="BH54" s="36">
        <v>0</v>
      </c>
      <c r="BI54" s="36">
        <v>0</v>
      </c>
      <c r="BJ54" s="36">
        <v>0</v>
      </c>
      <c r="BK54" s="39">
        <f>SUM(C54:BJ54)</f>
        <v>0</v>
      </c>
    </row>
    <row r="55" spans="1:63">
      <c r="A55" s="17"/>
      <c r="B55" s="26" t="s">
        <v>90</v>
      </c>
      <c r="C55" s="36">
        <f t="shared" ref="C55:BJ55" si="15">SUM(C54)</f>
        <v>0</v>
      </c>
      <c r="D55" s="36">
        <f t="shared" si="15"/>
        <v>0</v>
      </c>
      <c r="E55" s="36">
        <f t="shared" si="15"/>
        <v>0</v>
      </c>
      <c r="F55" s="36">
        <f t="shared" si="15"/>
        <v>0</v>
      </c>
      <c r="G55" s="36">
        <f t="shared" si="15"/>
        <v>0</v>
      </c>
      <c r="H55" s="36">
        <f t="shared" si="15"/>
        <v>0</v>
      </c>
      <c r="I55" s="36">
        <f t="shared" si="15"/>
        <v>0</v>
      </c>
      <c r="J55" s="36">
        <f t="shared" si="15"/>
        <v>0</v>
      </c>
      <c r="K55" s="36">
        <f t="shared" si="15"/>
        <v>0</v>
      </c>
      <c r="L55" s="36">
        <f t="shared" si="15"/>
        <v>0</v>
      </c>
      <c r="M55" s="36">
        <f t="shared" si="15"/>
        <v>0</v>
      </c>
      <c r="N55" s="36">
        <f t="shared" si="15"/>
        <v>0</v>
      </c>
      <c r="O55" s="36">
        <f t="shared" si="15"/>
        <v>0</v>
      </c>
      <c r="P55" s="36">
        <f t="shared" si="15"/>
        <v>0</v>
      </c>
      <c r="Q55" s="36">
        <f t="shared" si="15"/>
        <v>0</v>
      </c>
      <c r="R55" s="36">
        <f t="shared" si="15"/>
        <v>0</v>
      </c>
      <c r="S55" s="36">
        <f t="shared" si="15"/>
        <v>0</v>
      </c>
      <c r="T55" s="36">
        <f t="shared" si="15"/>
        <v>0</v>
      </c>
      <c r="U55" s="36">
        <f t="shared" si="15"/>
        <v>0</v>
      </c>
      <c r="V55" s="36">
        <f t="shared" si="15"/>
        <v>0</v>
      </c>
      <c r="W55" s="36">
        <f t="shared" si="15"/>
        <v>0</v>
      </c>
      <c r="X55" s="36">
        <f t="shared" si="15"/>
        <v>0</v>
      </c>
      <c r="Y55" s="36">
        <f t="shared" si="15"/>
        <v>0</v>
      </c>
      <c r="Z55" s="36">
        <f t="shared" si="15"/>
        <v>0</v>
      </c>
      <c r="AA55" s="36">
        <f t="shared" si="15"/>
        <v>0</v>
      </c>
      <c r="AB55" s="36">
        <f t="shared" si="15"/>
        <v>0</v>
      </c>
      <c r="AC55" s="36">
        <f t="shared" si="15"/>
        <v>0</v>
      </c>
      <c r="AD55" s="36">
        <f t="shared" si="15"/>
        <v>0</v>
      </c>
      <c r="AE55" s="36">
        <f t="shared" si="15"/>
        <v>0</v>
      </c>
      <c r="AF55" s="36">
        <f t="shared" si="15"/>
        <v>0</v>
      </c>
      <c r="AG55" s="36">
        <f t="shared" si="15"/>
        <v>0</v>
      </c>
      <c r="AH55" s="36">
        <f t="shared" si="15"/>
        <v>0</v>
      </c>
      <c r="AI55" s="36">
        <f t="shared" si="15"/>
        <v>0</v>
      </c>
      <c r="AJ55" s="36">
        <f t="shared" si="15"/>
        <v>0</v>
      </c>
      <c r="AK55" s="36">
        <f t="shared" si="15"/>
        <v>0</v>
      </c>
      <c r="AL55" s="36">
        <f t="shared" si="15"/>
        <v>0</v>
      </c>
      <c r="AM55" s="36">
        <f t="shared" si="15"/>
        <v>0</v>
      </c>
      <c r="AN55" s="36">
        <f t="shared" si="15"/>
        <v>0</v>
      </c>
      <c r="AO55" s="36">
        <f t="shared" si="15"/>
        <v>0</v>
      </c>
      <c r="AP55" s="36">
        <f t="shared" si="15"/>
        <v>0</v>
      </c>
      <c r="AQ55" s="36">
        <f t="shared" si="15"/>
        <v>0</v>
      </c>
      <c r="AR55" s="36">
        <f t="shared" si="15"/>
        <v>0</v>
      </c>
      <c r="AS55" s="36">
        <f t="shared" si="15"/>
        <v>0</v>
      </c>
      <c r="AT55" s="36">
        <f t="shared" si="15"/>
        <v>0</v>
      </c>
      <c r="AU55" s="36">
        <f t="shared" si="15"/>
        <v>0</v>
      </c>
      <c r="AV55" s="36">
        <f t="shared" si="15"/>
        <v>0</v>
      </c>
      <c r="AW55" s="36">
        <f t="shared" si="15"/>
        <v>0</v>
      </c>
      <c r="AX55" s="36">
        <f t="shared" si="15"/>
        <v>0</v>
      </c>
      <c r="AY55" s="36">
        <f t="shared" si="15"/>
        <v>0</v>
      </c>
      <c r="AZ55" s="36">
        <f t="shared" si="15"/>
        <v>0</v>
      </c>
      <c r="BA55" s="36">
        <f t="shared" si="15"/>
        <v>0</v>
      </c>
      <c r="BB55" s="36">
        <f t="shared" si="15"/>
        <v>0</v>
      </c>
      <c r="BC55" s="36">
        <f t="shared" si="15"/>
        <v>0</v>
      </c>
      <c r="BD55" s="36">
        <f t="shared" si="15"/>
        <v>0</v>
      </c>
      <c r="BE55" s="36">
        <f t="shared" si="15"/>
        <v>0</v>
      </c>
      <c r="BF55" s="36">
        <f t="shared" si="15"/>
        <v>0</v>
      </c>
      <c r="BG55" s="36">
        <f t="shared" si="15"/>
        <v>0</v>
      </c>
      <c r="BH55" s="36">
        <f t="shared" si="15"/>
        <v>0</v>
      </c>
      <c r="BI55" s="36">
        <f t="shared" si="15"/>
        <v>0</v>
      </c>
      <c r="BJ55" s="36">
        <f t="shared" si="15"/>
        <v>0</v>
      </c>
      <c r="BK55" s="39">
        <f>SUM(BK54)</f>
        <v>0</v>
      </c>
    </row>
    <row r="56" spans="1:63">
      <c r="A56" s="17"/>
      <c r="B56" s="27" t="s">
        <v>88</v>
      </c>
      <c r="C56" s="38">
        <f>C55+C52</f>
        <v>0</v>
      </c>
      <c r="D56" s="38">
        <f t="shared" ref="D56:BJ56" si="16">D55+D52</f>
        <v>43.662799999999997</v>
      </c>
      <c r="E56" s="38">
        <f t="shared" si="16"/>
        <v>0</v>
      </c>
      <c r="F56" s="38">
        <f t="shared" si="16"/>
        <v>0</v>
      </c>
      <c r="G56" s="38">
        <f t="shared" si="16"/>
        <v>0</v>
      </c>
      <c r="H56" s="38">
        <f t="shared" si="16"/>
        <v>15.7431</v>
      </c>
      <c r="I56" s="38">
        <f t="shared" si="16"/>
        <v>0.45739999999999997</v>
      </c>
      <c r="J56" s="38">
        <f t="shared" si="16"/>
        <v>0</v>
      </c>
      <c r="K56" s="38">
        <f t="shared" si="16"/>
        <v>0</v>
      </c>
      <c r="L56" s="38">
        <f t="shared" si="16"/>
        <v>6.9908000000000001</v>
      </c>
      <c r="M56" s="38">
        <f t="shared" si="16"/>
        <v>0</v>
      </c>
      <c r="N56" s="38">
        <f t="shared" si="16"/>
        <v>0</v>
      </c>
      <c r="O56" s="38">
        <f t="shared" si="16"/>
        <v>0</v>
      </c>
      <c r="P56" s="38">
        <f t="shared" si="16"/>
        <v>0</v>
      </c>
      <c r="Q56" s="38">
        <f t="shared" si="16"/>
        <v>0</v>
      </c>
      <c r="R56" s="38">
        <f t="shared" si="16"/>
        <v>9.1950000000000003</v>
      </c>
      <c r="S56" s="38">
        <f t="shared" si="16"/>
        <v>0.2311</v>
      </c>
      <c r="T56" s="38">
        <f t="shared" si="16"/>
        <v>0</v>
      </c>
      <c r="U56" s="38">
        <f t="shared" si="16"/>
        <v>0</v>
      </c>
      <c r="V56" s="38">
        <f t="shared" si="16"/>
        <v>1.9972000000000001</v>
      </c>
      <c r="W56" s="38">
        <f t="shared" si="16"/>
        <v>0</v>
      </c>
      <c r="X56" s="38">
        <f t="shared" si="16"/>
        <v>0</v>
      </c>
      <c r="Y56" s="38">
        <f t="shared" si="16"/>
        <v>0</v>
      </c>
      <c r="Z56" s="38">
        <f t="shared" si="16"/>
        <v>0</v>
      </c>
      <c r="AA56" s="38">
        <f t="shared" si="16"/>
        <v>0</v>
      </c>
      <c r="AB56" s="38">
        <f t="shared" si="16"/>
        <v>0</v>
      </c>
      <c r="AC56" s="38">
        <f t="shared" si="16"/>
        <v>0</v>
      </c>
      <c r="AD56" s="38">
        <f t="shared" si="16"/>
        <v>0</v>
      </c>
      <c r="AE56" s="38">
        <f t="shared" si="16"/>
        <v>0</v>
      </c>
      <c r="AF56" s="38">
        <f t="shared" si="16"/>
        <v>0</v>
      </c>
      <c r="AG56" s="38">
        <f t="shared" si="16"/>
        <v>0</v>
      </c>
      <c r="AH56" s="38">
        <f t="shared" si="16"/>
        <v>0</v>
      </c>
      <c r="AI56" s="38">
        <f t="shared" si="16"/>
        <v>0</v>
      </c>
      <c r="AJ56" s="38">
        <f t="shared" si="16"/>
        <v>0</v>
      </c>
      <c r="AK56" s="38">
        <f t="shared" si="16"/>
        <v>0</v>
      </c>
      <c r="AL56" s="38">
        <f t="shared" si="16"/>
        <v>0</v>
      </c>
      <c r="AM56" s="38">
        <f t="shared" si="16"/>
        <v>0</v>
      </c>
      <c r="AN56" s="38">
        <f t="shared" si="16"/>
        <v>0</v>
      </c>
      <c r="AO56" s="38">
        <f t="shared" si="16"/>
        <v>0</v>
      </c>
      <c r="AP56" s="38">
        <f t="shared" si="16"/>
        <v>0</v>
      </c>
      <c r="AQ56" s="38">
        <f t="shared" si="16"/>
        <v>0</v>
      </c>
      <c r="AR56" s="38">
        <f t="shared" si="16"/>
        <v>0</v>
      </c>
      <c r="AS56" s="38">
        <f t="shared" si="16"/>
        <v>0</v>
      </c>
      <c r="AT56" s="38">
        <f t="shared" si="16"/>
        <v>0</v>
      </c>
      <c r="AU56" s="38">
        <f t="shared" si="16"/>
        <v>0</v>
      </c>
      <c r="AV56" s="38">
        <f t="shared" si="16"/>
        <v>0</v>
      </c>
      <c r="AW56" s="38">
        <f t="shared" si="16"/>
        <v>0</v>
      </c>
      <c r="AX56" s="38">
        <f t="shared" si="16"/>
        <v>0</v>
      </c>
      <c r="AY56" s="38">
        <f t="shared" si="16"/>
        <v>0</v>
      </c>
      <c r="AZ56" s="38">
        <f t="shared" si="16"/>
        <v>0</v>
      </c>
      <c r="BA56" s="38">
        <f t="shared" si="16"/>
        <v>0</v>
      </c>
      <c r="BB56" s="38">
        <f t="shared" si="16"/>
        <v>0</v>
      </c>
      <c r="BC56" s="38">
        <f t="shared" si="16"/>
        <v>0</v>
      </c>
      <c r="BD56" s="38">
        <f t="shared" si="16"/>
        <v>0</v>
      </c>
      <c r="BE56" s="38">
        <f t="shared" si="16"/>
        <v>0</v>
      </c>
      <c r="BF56" s="38">
        <f t="shared" si="16"/>
        <v>0</v>
      </c>
      <c r="BG56" s="38">
        <f t="shared" si="16"/>
        <v>0</v>
      </c>
      <c r="BH56" s="38">
        <f t="shared" si="16"/>
        <v>0</v>
      </c>
      <c r="BI56" s="38">
        <f t="shared" si="16"/>
        <v>0</v>
      </c>
      <c r="BJ56" s="38">
        <f t="shared" si="16"/>
        <v>0</v>
      </c>
      <c r="BK56" s="38">
        <f>BK55+BK52</f>
        <v>78.277399999999986</v>
      </c>
    </row>
    <row r="57" spans="1:63" ht="4.5" customHeight="1">
      <c r="A57" s="17"/>
      <c r="B57" s="25"/>
      <c r="C57" s="57"/>
      <c r="D57" s="55"/>
      <c r="E57" s="55"/>
      <c r="F57" s="55"/>
      <c r="G57" s="55"/>
      <c r="H57" s="55"/>
      <c r="I57" s="55"/>
      <c r="J57" s="55"/>
      <c r="K57" s="55"/>
      <c r="L57" s="55"/>
      <c r="M57" s="55"/>
      <c r="N57" s="55"/>
      <c r="O57" s="55"/>
      <c r="P57" s="55"/>
      <c r="Q57" s="55"/>
      <c r="R57" s="55"/>
      <c r="S57" s="55"/>
      <c r="T57" s="55"/>
      <c r="U57" s="55"/>
      <c r="V57" s="55"/>
      <c r="W57" s="55"/>
      <c r="X57" s="55"/>
      <c r="Y57" s="55"/>
      <c r="Z57" s="55"/>
      <c r="AA57" s="55"/>
      <c r="AB57" s="55"/>
      <c r="AC57" s="55"/>
      <c r="AD57" s="55"/>
      <c r="AE57" s="55"/>
      <c r="AF57" s="55"/>
      <c r="AG57" s="55"/>
      <c r="AH57" s="55"/>
      <c r="AI57" s="55"/>
      <c r="AJ57" s="55"/>
      <c r="AK57" s="55"/>
      <c r="AL57" s="55"/>
      <c r="AM57" s="55"/>
      <c r="AN57" s="55"/>
      <c r="AO57" s="55"/>
      <c r="AP57" s="55"/>
      <c r="AQ57" s="55"/>
      <c r="AR57" s="55"/>
      <c r="AS57" s="55"/>
      <c r="AT57" s="55"/>
      <c r="AU57" s="55"/>
      <c r="AV57" s="55"/>
      <c r="AW57" s="55"/>
      <c r="AX57" s="55"/>
      <c r="AY57" s="55"/>
      <c r="AZ57" s="55"/>
      <c r="BA57" s="55"/>
      <c r="BB57" s="55"/>
      <c r="BC57" s="55"/>
      <c r="BD57" s="55"/>
      <c r="BE57" s="55"/>
      <c r="BF57" s="55"/>
      <c r="BG57" s="55"/>
      <c r="BH57" s="55"/>
      <c r="BI57" s="55"/>
      <c r="BJ57" s="55"/>
      <c r="BK57" s="58"/>
    </row>
    <row r="58" spans="1:63">
      <c r="A58" s="17" t="s">
        <v>22</v>
      </c>
      <c r="B58" s="24" t="s">
        <v>23</v>
      </c>
      <c r="C58" s="57"/>
      <c r="D58" s="55"/>
      <c r="E58" s="55"/>
      <c r="F58" s="55"/>
      <c r="G58" s="55"/>
      <c r="H58" s="55"/>
      <c r="I58" s="55"/>
      <c r="J58" s="55"/>
      <c r="K58" s="55"/>
      <c r="L58" s="55"/>
      <c r="M58" s="55"/>
      <c r="N58" s="55"/>
      <c r="O58" s="55"/>
      <c r="P58" s="55"/>
      <c r="Q58" s="55"/>
      <c r="R58" s="55"/>
      <c r="S58" s="55"/>
      <c r="T58" s="55"/>
      <c r="U58" s="55"/>
      <c r="V58" s="55"/>
      <c r="W58" s="55"/>
      <c r="X58" s="55"/>
      <c r="Y58" s="55"/>
      <c r="Z58" s="55"/>
      <c r="AA58" s="55"/>
      <c r="AB58" s="55"/>
      <c r="AC58" s="55"/>
      <c r="AD58" s="55"/>
      <c r="AE58" s="55"/>
      <c r="AF58" s="55"/>
      <c r="AG58" s="55"/>
      <c r="AH58" s="55"/>
      <c r="AI58" s="55"/>
      <c r="AJ58" s="55"/>
      <c r="AK58" s="55"/>
      <c r="AL58" s="55"/>
      <c r="AM58" s="55"/>
      <c r="AN58" s="55"/>
      <c r="AO58" s="55"/>
      <c r="AP58" s="55"/>
      <c r="AQ58" s="55"/>
      <c r="AR58" s="55"/>
      <c r="AS58" s="55"/>
      <c r="AT58" s="55"/>
      <c r="AU58" s="55"/>
      <c r="AV58" s="55"/>
      <c r="AW58" s="55"/>
      <c r="AX58" s="55"/>
      <c r="AY58" s="55"/>
      <c r="AZ58" s="55"/>
      <c r="BA58" s="55"/>
      <c r="BB58" s="55"/>
      <c r="BC58" s="55"/>
      <c r="BD58" s="55"/>
      <c r="BE58" s="55"/>
      <c r="BF58" s="55"/>
      <c r="BG58" s="55"/>
      <c r="BH58" s="55"/>
      <c r="BI58" s="55"/>
      <c r="BJ58" s="55"/>
      <c r="BK58" s="58"/>
    </row>
    <row r="59" spans="1:63">
      <c r="A59" s="17" t="s">
        <v>80</v>
      </c>
      <c r="B59" s="25" t="s">
        <v>24</v>
      </c>
      <c r="C59" s="57"/>
      <c r="D59" s="55"/>
      <c r="E59" s="55"/>
      <c r="F59" s="55"/>
      <c r="G59" s="55"/>
      <c r="H59" s="55"/>
      <c r="I59" s="55"/>
      <c r="J59" s="55"/>
      <c r="K59" s="55"/>
      <c r="L59" s="55"/>
      <c r="M59" s="55"/>
      <c r="N59" s="55"/>
      <c r="O59" s="55"/>
      <c r="P59" s="55"/>
      <c r="Q59" s="55"/>
      <c r="R59" s="55"/>
      <c r="S59" s="55"/>
      <c r="T59" s="55"/>
      <c r="U59" s="55"/>
      <c r="V59" s="55"/>
      <c r="W59" s="55"/>
      <c r="X59" s="55"/>
      <c r="Y59" s="55"/>
      <c r="Z59" s="55"/>
      <c r="AA59" s="55"/>
      <c r="AB59" s="55"/>
      <c r="AC59" s="55"/>
      <c r="AD59" s="55"/>
      <c r="AE59" s="55"/>
      <c r="AF59" s="55"/>
      <c r="AG59" s="55"/>
      <c r="AH59" s="55"/>
      <c r="AI59" s="55"/>
      <c r="AJ59" s="55"/>
      <c r="AK59" s="55"/>
      <c r="AL59" s="55"/>
      <c r="AM59" s="55"/>
      <c r="AN59" s="55"/>
      <c r="AO59" s="55"/>
      <c r="AP59" s="55"/>
      <c r="AQ59" s="55"/>
      <c r="AR59" s="55"/>
      <c r="AS59" s="55"/>
      <c r="AT59" s="55"/>
      <c r="AU59" s="55"/>
      <c r="AV59" s="55"/>
      <c r="AW59" s="55"/>
      <c r="AX59" s="55"/>
      <c r="AY59" s="55"/>
      <c r="AZ59" s="55"/>
      <c r="BA59" s="55"/>
      <c r="BB59" s="55"/>
      <c r="BC59" s="55"/>
      <c r="BD59" s="55"/>
      <c r="BE59" s="55"/>
      <c r="BF59" s="55"/>
      <c r="BG59" s="55"/>
      <c r="BH59" s="55"/>
      <c r="BI59" s="55"/>
      <c r="BJ59" s="55"/>
      <c r="BK59" s="58"/>
    </row>
    <row r="60" spans="1:63">
      <c r="A60" s="17"/>
      <c r="B60" s="26" t="s">
        <v>40</v>
      </c>
      <c r="C60" s="36">
        <v>0</v>
      </c>
      <c r="D60" s="36">
        <v>0</v>
      </c>
      <c r="E60" s="36">
        <v>0</v>
      </c>
      <c r="F60" s="36">
        <v>0</v>
      </c>
      <c r="G60" s="36">
        <v>0</v>
      </c>
      <c r="H60" s="36">
        <v>0</v>
      </c>
      <c r="I60" s="36">
        <v>0</v>
      </c>
      <c r="J60" s="36">
        <v>0</v>
      </c>
      <c r="K60" s="36">
        <v>0</v>
      </c>
      <c r="L60" s="36">
        <v>0</v>
      </c>
      <c r="M60" s="36">
        <v>0</v>
      </c>
      <c r="N60" s="36">
        <v>0</v>
      </c>
      <c r="O60" s="36">
        <v>0</v>
      </c>
      <c r="P60" s="36">
        <v>0</v>
      </c>
      <c r="Q60" s="36">
        <v>0</v>
      </c>
      <c r="R60" s="36">
        <v>0</v>
      </c>
      <c r="S60" s="36">
        <v>0</v>
      </c>
      <c r="T60" s="36">
        <v>0</v>
      </c>
      <c r="U60" s="36">
        <v>0</v>
      </c>
      <c r="V60" s="36">
        <v>0</v>
      </c>
      <c r="W60" s="36">
        <v>0</v>
      </c>
      <c r="X60" s="36">
        <v>0</v>
      </c>
      <c r="Y60" s="36">
        <v>0</v>
      </c>
      <c r="Z60" s="36">
        <v>0</v>
      </c>
      <c r="AA60" s="36">
        <v>0</v>
      </c>
      <c r="AB60" s="36">
        <v>0</v>
      </c>
      <c r="AC60" s="36">
        <v>0</v>
      </c>
      <c r="AD60" s="36">
        <v>0</v>
      </c>
      <c r="AE60" s="36">
        <v>0</v>
      </c>
      <c r="AF60" s="36">
        <v>0</v>
      </c>
      <c r="AG60" s="36">
        <v>0</v>
      </c>
      <c r="AH60" s="36">
        <v>0</v>
      </c>
      <c r="AI60" s="36">
        <v>0</v>
      </c>
      <c r="AJ60" s="36">
        <v>0</v>
      </c>
      <c r="AK60" s="36">
        <v>0</v>
      </c>
      <c r="AL60" s="36">
        <v>0</v>
      </c>
      <c r="AM60" s="36">
        <v>0</v>
      </c>
      <c r="AN60" s="36">
        <v>0</v>
      </c>
      <c r="AO60" s="36">
        <v>0</v>
      </c>
      <c r="AP60" s="36">
        <v>0</v>
      </c>
      <c r="AQ60" s="36">
        <v>0</v>
      </c>
      <c r="AR60" s="36">
        <v>0</v>
      </c>
      <c r="AS60" s="36">
        <v>0</v>
      </c>
      <c r="AT60" s="36">
        <v>0</v>
      </c>
      <c r="AU60" s="36">
        <v>0</v>
      </c>
      <c r="AV60" s="36">
        <v>0</v>
      </c>
      <c r="AW60" s="36">
        <v>0</v>
      </c>
      <c r="AX60" s="36">
        <v>0</v>
      </c>
      <c r="AY60" s="36">
        <v>0</v>
      </c>
      <c r="AZ60" s="36">
        <v>0</v>
      </c>
      <c r="BA60" s="36">
        <v>0</v>
      </c>
      <c r="BB60" s="36">
        <v>0</v>
      </c>
      <c r="BC60" s="36">
        <v>0</v>
      </c>
      <c r="BD60" s="36">
        <v>0</v>
      </c>
      <c r="BE60" s="36">
        <v>0</v>
      </c>
      <c r="BF60" s="36">
        <v>0</v>
      </c>
      <c r="BG60" s="36">
        <v>0</v>
      </c>
      <c r="BH60" s="36">
        <v>0</v>
      </c>
      <c r="BI60" s="36">
        <v>0</v>
      </c>
      <c r="BJ60" s="36">
        <v>0</v>
      </c>
      <c r="BK60" s="39">
        <f>SUM(C60:BJ60)</f>
        <v>0</v>
      </c>
    </row>
    <row r="61" spans="1:63">
      <c r="A61" s="17"/>
      <c r="B61" s="27" t="s">
        <v>87</v>
      </c>
      <c r="C61" s="36">
        <f t="shared" ref="C61:BJ61" si="17">SUM(C60)</f>
        <v>0</v>
      </c>
      <c r="D61" s="36">
        <f t="shared" si="17"/>
        <v>0</v>
      </c>
      <c r="E61" s="36">
        <f t="shared" si="17"/>
        <v>0</v>
      </c>
      <c r="F61" s="36">
        <f t="shared" si="17"/>
        <v>0</v>
      </c>
      <c r="G61" s="36">
        <f t="shared" si="17"/>
        <v>0</v>
      </c>
      <c r="H61" s="36">
        <f t="shared" si="17"/>
        <v>0</v>
      </c>
      <c r="I61" s="36">
        <f t="shared" si="17"/>
        <v>0</v>
      </c>
      <c r="J61" s="36">
        <f t="shared" si="17"/>
        <v>0</v>
      </c>
      <c r="K61" s="36">
        <f t="shared" si="17"/>
        <v>0</v>
      </c>
      <c r="L61" s="36">
        <f t="shared" si="17"/>
        <v>0</v>
      </c>
      <c r="M61" s="36">
        <f t="shared" si="17"/>
        <v>0</v>
      </c>
      <c r="N61" s="36">
        <f t="shared" si="17"/>
        <v>0</v>
      </c>
      <c r="O61" s="36">
        <f t="shared" si="17"/>
        <v>0</v>
      </c>
      <c r="P61" s="36">
        <f t="shared" si="17"/>
        <v>0</v>
      </c>
      <c r="Q61" s="36">
        <f t="shared" si="17"/>
        <v>0</v>
      </c>
      <c r="R61" s="36">
        <f t="shared" si="17"/>
        <v>0</v>
      </c>
      <c r="S61" s="36">
        <f t="shared" si="17"/>
        <v>0</v>
      </c>
      <c r="T61" s="36">
        <f t="shared" si="17"/>
        <v>0</v>
      </c>
      <c r="U61" s="36">
        <f t="shared" si="17"/>
        <v>0</v>
      </c>
      <c r="V61" s="36">
        <f t="shared" si="17"/>
        <v>0</v>
      </c>
      <c r="W61" s="36">
        <f t="shared" si="17"/>
        <v>0</v>
      </c>
      <c r="X61" s="36">
        <f t="shared" si="17"/>
        <v>0</v>
      </c>
      <c r="Y61" s="36">
        <f t="shared" si="17"/>
        <v>0</v>
      </c>
      <c r="Z61" s="36">
        <f t="shared" si="17"/>
        <v>0</v>
      </c>
      <c r="AA61" s="36">
        <f t="shared" si="17"/>
        <v>0</v>
      </c>
      <c r="AB61" s="36">
        <f t="shared" si="17"/>
        <v>0</v>
      </c>
      <c r="AC61" s="36">
        <f t="shared" si="17"/>
        <v>0</v>
      </c>
      <c r="AD61" s="36">
        <f t="shared" si="17"/>
        <v>0</v>
      </c>
      <c r="AE61" s="36">
        <f t="shared" si="17"/>
        <v>0</v>
      </c>
      <c r="AF61" s="36">
        <f t="shared" si="17"/>
        <v>0</v>
      </c>
      <c r="AG61" s="36">
        <f t="shared" si="17"/>
        <v>0</v>
      </c>
      <c r="AH61" s="36">
        <f t="shared" si="17"/>
        <v>0</v>
      </c>
      <c r="AI61" s="36">
        <f t="shared" si="17"/>
        <v>0</v>
      </c>
      <c r="AJ61" s="36">
        <f t="shared" si="17"/>
        <v>0</v>
      </c>
      <c r="AK61" s="36">
        <f t="shared" si="17"/>
        <v>0</v>
      </c>
      <c r="AL61" s="36">
        <f t="shared" si="17"/>
        <v>0</v>
      </c>
      <c r="AM61" s="36">
        <f t="shared" si="17"/>
        <v>0</v>
      </c>
      <c r="AN61" s="36">
        <f t="shared" si="17"/>
        <v>0</v>
      </c>
      <c r="AO61" s="36">
        <f t="shared" si="17"/>
        <v>0</v>
      </c>
      <c r="AP61" s="36">
        <f t="shared" si="17"/>
        <v>0</v>
      </c>
      <c r="AQ61" s="36">
        <f t="shared" si="17"/>
        <v>0</v>
      </c>
      <c r="AR61" s="36">
        <f t="shared" si="17"/>
        <v>0</v>
      </c>
      <c r="AS61" s="36">
        <f t="shared" si="17"/>
        <v>0</v>
      </c>
      <c r="AT61" s="36">
        <f t="shared" si="17"/>
        <v>0</v>
      </c>
      <c r="AU61" s="36">
        <f t="shared" si="17"/>
        <v>0</v>
      </c>
      <c r="AV61" s="36">
        <f t="shared" si="17"/>
        <v>0</v>
      </c>
      <c r="AW61" s="36">
        <f t="shared" si="17"/>
        <v>0</v>
      </c>
      <c r="AX61" s="36">
        <f t="shared" si="17"/>
        <v>0</v>
      </c>
      <c r="AY61" s="36">
        <f t="shared" si="17"/>
        <v>0</v>
      </c>
      <c r="AZ61" s="36">
        <f t="shared" si="17"/>
        <v>0</v>
      </c>
      <c r="BA61" s="36">
        <f t="shared" si="17"/>
        <v>0</v>
      </c>
      <c r="BB61" s="36">
        <f t="shared" si="17"/>
        <v>0</v>
      </c>
      <c r="BC61" s="36">
        <f t="shared" si="17"/>
        <v>0</v>
      </c>
      <c r="BD61" s="36">
        <f t="shared" si="17"/>
        <v>0</v>
      </c>
      <c r="BE61" s="36">
        <f t="shared" si="17"/>
        <v>0</v>
      </c>
      <c r="BF61" s="36">
        <f t="shared" si="17"/>
        <v>0</v>
      </c>
      <c r="BG61" s="36">
        <f t="shared" si="17"/>
        <v>0</v>
      </c>
      <c r="BH61" s="36">
        <f t="shared" si="17"/>
        <v>0</v>
      </c>
      <c r="BI61" s="36">
        <f t="shared" si="17"/>
        <v>0</v>
      </c>
      <c r="BJ61" s="36">
        <f t="shared" si="17"/>
        <v>0</v>
      </c>
      <c r="BK61" s="39">
        <f>SUM(BK60)</f>
        <v>0</v>
      </c>
    </row>
    <row r="62" spans="1:63" ht="4.5" customHeight="1">
      <c r="A62" s="17"/>
      <c r="B62" s="29"/>
      <c r="C62" s="57"/>
      <c r="D62" s="55"/>
      <c r="E62" s="55"/>
      <c r="F62" s="55"/>
      <c r="G62" s="55"/>
      <c r="H62" s="55"/>
      <c r="I62" s="55"/>
      <c r="J62" s="55"/>
      <c r="K62" s="55"/>
      <c r="L62" s="55"/>
      <c r="M62" s="55"/>
      <c r="N62" s="55"/>
      <c r="O62" s="55"/>
      <c r="P62" s="55"/>
      <c r="Q62" s="55"/>
      <c r="R62" s="55"/>
      <c r="S62" s="55"/>
      <c r="T62" s="55"/>
      <c r="U62" s="55"/>
      <c r="V62" s="55"/>
      <c r="W62" s="55"/>
      <c r="X62" s="55"/>
      <c r="Y62" s="55"/>
      <c r="Z62" s="55"/>
      <c r="AA62" s="55"/>
      <c r="AB62" s="55"/>
      <c r="AC62" s="55"/>
      <c r="AD62" s="55"/>
      <c r="AE62" s="55"/>
      <c r="AF62" s="55"/>
      <c r="AG62" s="55"/>
      <c r="AH62" s="55"/>
      <c r="AI62" s="55"/>
      <c r="AJ62" s="55"/>
      <c r="AK62" s="55"/>
      <c r="AL62" s="55"/>
      <c r="AM62" s="55"/>
      <c r="AN62" s="55"/>
      <c r="AO62" s="55"/>
      <c r="AP62" s="55"/>
      <c r="AQ62" s="55"/>
      <c r="AR62" s="55"/>
      <c r="AS62" s="55"/>
      <c r="AT62" s="55"/>
      <c r="AU62" s="55"/>
      <c r="AV62" s="55"/>
      <c r="AW62" s="55"/>
      <c r="AX62" s="55"/>
      <c r="AY62" s="55"/>
      <c r="AZ62" s="55"/>
      <c r="BA62" s="55"/>
      <c r="BB62" s="55"/>
      <c r="BC62" s="55"/>
      <c r="BD62" s="55"/>
      <c r="BE62" s="55"/>
      <c r="BF62" s="55"/>
      <c r="BG62" s="55"/>
      <c r="BH62" s="55"/>
      <c r="BI62" s="55"/>
      <c r="BJ62" s="55"/>
      <c r="BK62" s="58"/>
    </row>
    <row r="63" spans="1:63">
      <c r="A63" s="17"/>
      <c r="B63" s="30" t="s">
        <v>103</v>
      </c>
      <c r="C63" s="44">
        <f>C29+C42+C47+C56+C61</f>
        <v>0</v>
      </c>
      <c r="D63" s="44">
        <f t="shared" ref="D63:BJ63" si="18">D29+D42+D47+D56+D61</f>
        <v>139.83732241263516</v>
      </c>
      <c r="E63" s="44">
        <f t="shared" si="18"/>
        <v>396.88589609212028</v>
      </c>
      <c r="F63" s="44">
        <f t="shared" si="18"/>
        <v>0</v>
      </c>
      <c r="G63" s="44">
        <f t="shared" si="18"/>
        <v>0</v>
      </c>
      <c r="H63" s="44">
        <f t="shared" si="18"/>
        <v>45.0622863158953</v>
      </c>
      <c r="I63" s="44">
        <f t="shared" si="18"/>
        <v>1499.0612737313086</v>
      </c>
      <c r="J63" s="44">
        <f t="shared" si="18"/>
        <v>397.49299628333165</v>
      </c>
      <c r="K63" s="44">
        <f t="shared" si="18"/>
        <v>0</v>
      </c>
      <c r="L63" s="44">
        <f t="shared" si="18"/>
        <v>51.642175323288789</v>
      </c>
      <c r="M63" s="44">
        <f t="shared" si="18"/>
        <v>0</v>
      </c>
      <c r="N63" s="44">
        <f t="shared" si="18"/>
        <v>2.5030264146666004</v>
      </c>
      <c r="O63" s="44">
        <f t="shared" si="18"/>
        <v>0</v>
      </c>
      <c r="P63" s="44">
        <f t="shared" si="18"/>
        <v>0</v>
      </c>
      <c r="Q63" s="44">
        <f t="shared" si="18"/>
        <v>0</v>
      </c>
      <c r="R63" s="44">
        <f t="shared" si="18"/>
        <v>28.903514852659111</v>
      </c>
      <c r="S63" s="44">
        <f t="shared" si="18"/>
        <v>241.54168754396514</v>
      </c>
      <c r="T63" s="44">
        <f t="shared" si="18"/>
        <v>277.76981022296559</v>
      </c>
      <c r="U63" s="44">
        <f t="shared" si="18"/>
        <v>0</v>
      </c>
      <c r="V63" s="44">
        <f t="shared" si="18"/>
        <v>30.898334621194397</v>
      </c>
      <c r="W63" s="44">
        <f t="shared" si="18"/>
        <v>0</v>
      </c>
      <c r="X63" s="44">
        <f t="shared" si="18"/>
        <v>0.50026001003330001</v>
      </c>
      <c r="Y63" s="44">
        <f t="shared" si="18"/>
        <v>0</v>
      </c>
      <c r="Z63" s="44">
        <f t="shared" si="18"/>
        <v>0</v>
      </c>
      <c r="AA63" s="44">
        <f t="shared" si="18"/>
        <v>0</v>
      </c>
      <c r="AB63" s="44">
        <f t="shared" si="18"/>
        <v>268.61446346231833</v>
      </c>
      <c r="AC63" s="44">
        <f t="shared" si="18"/>
        <v>160.53140037287886</v>
      </c>
      <c r="AD63" s="44">
        <f t="shared" si="18"/>
        <v>17.799877594765903</v>
      </c>
      <c r="AE63" s="44">
        <f t="shared" si="18"/>
        <v>0</v>
      </c>
      <c r="AF63" s="44">
        <f t="shared" si="18"/>
        <v>396.85866038029735</v>
      </c>
      <c r="AG63" s="44">
        <f t="shared" si="18"/>
        <v>0</v>
      </c>
      <c r="AH63" s="44">
        <f t="shared" si="18"/>
        <v>0</v>
      </c>
      <c r="AI63" s="44">
        <f t="shared" si="18"/>
        <v>0</v>
      </c>
      <c r="AJ63" s="44">
        <f t="shared" si="18"/>
        <v>0</v>
      </c>
      <c r="AK63" s="44">
        <f t="shared" si="18"/>
        <v>0</v>
      </c>
      <c r="AL63" s="44">
        <f t="shared" si="18"/>
        <v>348.91254424647281</v>
      </c>
      <c r="AM63" s="44">
        <f t="shared" si="18"/>
        <v>109.72119942129051</v>
      </c>
      <c r="AN63" s="44">
        <f t="shared" si="18"/>
        <v>473.10118722482952</v>
      </c>
      <c r="AO63" s="44">
        <f t="shared" si="18"/>
        <v>0</v>
      </c>
      <c r="AP63" s="44">
        <f t="shared" si="18"/>
        <v>201.46662175598945</v>
      </c>
      <c r="AQ63" s="44">
        <f t="shared" si="18"/>
        <v>0</v>
      </c>
      <c r="AR63" s="44">
        <f t="shared" si="18"/>
        <v>0</v>
      </c>
      <c r="AS63" s="44">
        <f t="shared" si="18"/>
        <v>0</v>
      </c>
      <c r="AT63" s="44">
        <f t="shared" si="18"/>
        <v>0</v>
      </c>
      <c r="AU63" s="44">
        <f t="shared" si="18"/>
        <v>0</v>
      </c>
      <c r="AV63" s="44">
        <f t="shared" si="18"/>
        <v>633.68805445320697</v>
      </c>
      <c r="AW63" s="44">
        <f t="shared" si="18"/>
        <v>514.12225030689353</v>
      </c>
      <c r="AX63" s="44">
        <f t="shared" si="18"/>
        <v>55.898655305033103</v>
      </c>
      <c r="AY63" s="44">
        <f t="shared" si="18"/>
        <v>0</v>
      </c>
      <c r="AZ63" s="44">
        <f t="shared" si="18"/>
        <v>546.44528921614335</v>
      </c>
      <c r="BA63" s="44">
        <f t="shared" si="18"/>
        <v>0</v>
      </c>
      <c r="BB63" s="44">
        <f t="shared" si="18"/>
        <v>0</v>
      </c>
      <c r="BC63" s="44">
        <f t="shared" si="18"/>
        <v>0</v>
      </c>
      <c r="BD63" s="44">
        <f t="shared" si="18"/>
        <v>0</v>
      </c>
      <c r="BE63" s="44">
        <f t="shared" si="18"/>
        <v>0</v>
      </c>
      <c r="BF63" s="44">
        <f t="shared" si="18"/>
        <v>151.86010763494019</v>
      </c>
      <c r="BG63" s="44">
        <f t="shared" si="18"/>
        <v>117.8112241265631</v>
      </c>
      <c r="BH63" s="44">
        <f t="shared" si="18"/>
        <v>45.763009979499003</v>
      </c>
      <c r="BI63" s="44">
        <f t="shared" si="18"/>
        <v>0</v>
      </c>
      <c r="BJ63" s="44">
        <f t="shared" si="18"/>
        <v>63.753095163076686</v>
      </c>
      <c r="BK63" s="44">
        <f>BK29+BK42+BK47+BK56+BK61</f>
        <v>7218.4462244682636</v>
      </c>
    </row>
    <row r="64" spans="1:63" ht="4.5" customHeight="1">
      <c r="A64" s="17"/>
      <c r="B64" s="30"/>
      <c r="C64" s="54"/>
      <c r="D64" s="55"/>
      <c r="E64" s="55"/>
      <c r="F64" s="55"/>
      <c r="G64" s="55"/>
      <c r="H64" s="55"/>
      <c r="I64" s="55"/>
      <c r="J64" s="55"/>
      <c r="K64" s="55"/>
      <c r="L64" s="55"/>
      <c r="M64" s="55"/>
      <c r="N64" s="55"/>
      <c r="O64" s="55"/>
      <c r="P64" s="55"/>
      <c r="Q64" s="55"/>
      <c r="R64" s="55"/>
      <c r="S64" s="55"/>
      <c r="T64" s="55"/>
      <c r="U64" s="55"/>
      <c r="V64" s="55"/>
      <c r="W64" s="55"/>
      <c r="X64" s="55"/>
      <c r="Y64" s="55"/>
      <c r="Z64" s="55"/>
      <c r="AA64" s="55"/>
      <c r="AB64" s="55"/>
      <c r="AC64" s="55"/>
      <c r="AD64" s="55"/>
      <c r="AE64" s="55"/>
      <c r="AF64" s="55"/>
      <c r="AG64" s="55"/>
      <c r="AH64" s="55"/>
      <c r="AI64" s="55"/>
      <c r="AJ64" s="55"/>
      <c r="AK64" s="55"/>
      <c r="AL64" s="55"/>
      <c r="AM64" s="55"/>
      <c r="AN64" s="55"/>
      <c r="AO64" s="55"/>
      <c r="AP64" s="55"/>
      <c r="AQ64" s="55"/>
      <c r="AR64" s="55"/>
      <c r="AS64" s="55"/>
      <c r="AT64" s="55"/>
      <c r="AU64" s="55"/>
      <c r="AV64" s="55"/>
      <c r="AW64" s="55"/>
      <c r="AX64" s="55"/>
      <c r="AY64" s="55"/>
      <c r="AZ64" s="55"/>
      <c r="BA64" s="55"/>
      <c r="BB64" s="55"/>
      <c r="BC64" s="55"/>
      <c r="BD64" s="55"/>
      <c r="BE64" s="55"/>
      <c r="BF64" s="55"/>
      <c r="BG64" s="55"/>
      <c r="BH64" s="55"/>
      <c r="BI64" s="55"/>
      <c r="BJ64" s="55"/>
      <c r="BK64" s="56"/>
    </row>
    <row r="65" spans="1:63" ht="14.25" customHeight="1">
      <c r="A65" s="17" t="s">
        <v>5</v>
      </c>
      <c r="B65" s="31" t="s">
        <v>26</v>
      </c>
      <c r="C65" s="54"/>
      <c r="D65" s="55"/>
      <c r="E65" s="55"/>
      <c r="F65" s="55"/>
      <c r="G65" s="55"/>
      <c r="H65" s="55"/>
      <c r="I65" s="55"/>
      <c r="J65" s="55"/>
      <c r="K65" s="55"/>
      <c r="L65" s="55"/>
      <c r="M65" s="55"/>
      <c r="N65" s="55"/>
      <c r="O65" s="55"/>
      <c r="P65" s="55"/>
      <c r="Q65" s="55"/>
      <c r="R65" s="55"/>
      <c r="S65" s="55"/>
      <c r="T65" s="55"/>
      <c r="U65" s="55"/>
      <c r="V65" s="55"/>
      <c r="W65" s="55"/>
      <c r="X65" s="55"/>
      <c r="Y65" s="55"/>
      <c r="Z65" s="55"/>
      <c r="AA65" s="55"/>
      <c r="AB65" s="55"/>
      <c r="AC65" s="55"/>
      <c r="AD65" s="55"/>
      <c r="AE65" s="55"/>
      <c r="AF65" s="55"/>
      <c r="AG65" s="55"/>
      <c r="AH65" s="55"/>
      <c r="AI65" s="55"/>
      <c r="AJ65" s="55"/>
      <c r="AK65" s="55"/>
      <c r="AL65" s="55"/>
      <c r="AM65" s="55"/>
      <c r="AN65" s="55"/>
      <c r="AO65" s="55"/>
      <c r="AP65" s="55"/>
      <c r="AQ65" s="55"/>
      <c r="AR65" s="55"/>
      <c r="AS65" s="55"/>
      <c r="AT65" s="55"/>
      <c r="AU65" s="55"/>
      <c r="AV65" s="55"/>
      <c r="AW65" s="55"/>
      <c r="AX65" s="55"/>
      <c r="AY65" s="55"/>
      <c r="AZ65" s="55"/>
      <c r="BA65" s="55"/>
      <c r="BB65" s="55"/>
      <c r="BC65" s="55"/>
      <c r="BD65" s="55"/>
      <c r="BE65" s="55"/>
      <c r="BF65" s="55"/>
      <c r="BG65" s="55"/>
      <c r="BH65" s="55"/>
      <c r="BI65" s="55"/>
      <c r="BJ65" s="55"/>
      <c r="BK65" s="56"/>
    </row>
    <row r="66" spans="1:63">
      <c r="A66" s="17"/>
      <c r="B66" s="34" t="s">
        <v>118</v>
      </c>
      <c r="C66" s="40">
        <v>0</v>
      </c>
      <c r="D66" s="40">
        <v>0.52520211189999999</v>
      </c>
      <c r="E66" s="40">
        <v>0</v>
      </c>
      <c r="F66" s="40">
        <v>0</v>
      </c>
      <c r="G66" s="40">
        <v>0</v>
      </c>
      <c r="H66" s="40">
        <v>0.30587773222949993</v>
      </c>
      <c r="I66" s="40">
        <v>0</v>
      </c>
      <c r="J66" s="40">
        <v>0</v>
      </c>
      <c r="K66" s="40">
        <v>0</v>
      </c>
      <c r="L66" s="40">
        <v>0.20148075846659999</v>
      </c>
      <c r="M66" s="40">
        <v>0</v>
      </c>
      <c r="N66" s="40">
        <v>0</v>
      </c>
      <c r="O66" s="40">
        <v>0</v>
      </c>
      <c r="P66" s="40">
        <v>0</v>
      </c>
      <c r="Q66" s="40">
        <v>0</v>
      </c>
      <c r="R66" s="40">
        <v>0.20758785906249996</v>
      </c>
      <c r="S66" s="40">
        <v>0</v>
      </c>
      <c r="T66" s="40">
        <v>0</v>
      </c>
      <c r="U66" s="40">
        <v>0</v>
      </c>
      <c r="V66" s="40">
        <v>5.2662708000000003E-3</v>
      </c>
      <c r="W66" s="40">
        <v>0</v>
      </c>
      <c r="X66" s="40">
        <v>0</v>
      </c>
      <c r="Y66" s="40">
        <v>0</v>
      </c>
      <c r="Z66" s="40">
        <v>0</v>
      </c>
      <c r="AA66" s="40">
        <v>0</v>
      </c>
      <c r="AB66" s="40">
        <v>14.917051857709053</v>
      </c>
      <c r="AC66" s="40">
        <v>2.5575763666600002E-2</v>
      </c>
      <c r="AD66" s="40">
        <v>0</v>
      </c>
      <c r="AE66" s="40">
        <v>0</v>
      </c>
      <c r="AF66" s="40">
        <v>1.4668530687660999</v>
      </c>
      <c r="AG66" s="40">
        <v>0</v>
      </c>
      <c r="AH66" s="40">
        <v>0</v>
      </c>
      <c r="AI66" s="40">
        <v>0</v>
      </c>
      <c r="AJ66" s="40">
        <v>0</v>
      </c>
      <c r="AK66" s="40">
        <v>0</v>
      </c>
      <c r="AL66" s="40">
        <v>16.469276228992538</v>
      </c>
      <c r="AM66" s="40">
        <v>0.16739079079999999</v>
      </c>
      <c r="AN66" s="40">
        <v>0</v>
      </c>
      <c r="AO66" s="40">
        <v>0</v>
      </c>
      <c r="AP66" s="40">
        <v>0.58653215733309993</v>
      </c>
      <c r="AQ66" s="40">
        <v>0</v>
      </c>
      <c r="AR66" s="40">
        <v>0</v>
      </c>
      <c r="AS66" s="40">
        <v>0</v>
      </c>
      <c r="AT66" s="40">
        <v>0</v>
      </c>
      <c r="AU66" s="40">
        <v>0</v>
      </c>
      <c r="AV66" s="40">
        <v>4.517463494397207</v>
      </c>
      <c r="AW66" s="40">
        <v>3.9347140199999998E-2</v>
      </c>
      <c r="AX66" s="40">
        <v>0</v>
      </c>
      <c r="AY66" s="40">
        <v>0</v>
      </c>
      <c r="AZ66" s="40">
        <v>0.9389503505665</v>
      </c>
      <c r="BA66" s="40">
        <v>0</v>
      </c>
      <c r="BB66" s="40">
        <v>0</v>
      </c>
      <c r="BC66" s="40">
        <v>0</v>
      </c>
      <c r="BD66" s="40">
        <v>0</v>
      </c>
      <c r="BE66" s="40">
        <v>0</v>
      </c>
      <c r="BF66" s="40">
        <v>2.7571774272039069</v>
      </c>
      <c r="BG66" s="40">
        <v>0</v>
      </c>
      <c r="BH66" s="40">
        <v>0</v>
      </c>
      <c r="BI66" s="40">
        <v>0</v>
      </c>
      <c r="BJ66" s="40">
        <v>8.27805455666E-2</v>
      </c>
      <c r="BK66" s="39">
        <f>SUM(C66:BJ66)</f>
        <v>43.213813557660202</v>
      </c>
    </row>
    <row r="67" spans="1:63" ht="13.5" thickBot="1">
      <c r="A67" s="32"/>
      <c r="B67" s="27" t="s">
        <v>87</v>
      </c>
      <c r="C67" s="36">
        <f t="shared" ref="C67:BJ67" si="19">SUM(C66)</f>
        <v>0</v>
      </c>
      <c r="D67" s="36">
        <f t="shared" si="19"/>
        <v>0.52520211189999999</v>
      </c>
      <c r="E67" s="36">
        <f t="shared" si="19"/>
        <v>0</v>
      </c>
      <c r="F67" s="36">
        <f t="shared" si="19"/>
        <v>0</v>
      </c>
      <c r="G67" s="36">
        <f t="shared" si="19"/>
        <v>0</v>
      </c>
      <c r="H67" s="36">
        <f t="shared" si="19"/>
        <v>0.30587773222949993</v>
      </c>
      <c r="I67" s="36">
        <f t="shared" si="19"/>
        <v>0</v>
      </c>
      <c r="J67" s="36">
        <f t="shared" si="19"/>
        <v>0</v>
      </c>
      <c r="K67" s="36">
        <f t="shared" si="19"/>
        <v>0</v>
      </c>
      <c r="L67" s="36">
        <f t="shared" si="19"/>
        <v>0.20148075846659999</v>
      </c>
      <c r="M67" s="36">
        <f t="shared" si="19"/>
        <v>0</v>
      </c>
      <c r="N67" s="36">
        <f t="shared" si="19"/>
        <v>0</v>
      </c>
      <c r="O67" s="36">
        <f t="shared" si="19"/>
        <v>0</v>
      </c>
      <c r="P67" s="36">
        <f t="shared" si="19"/>
        <v>0</v>
      </c>
      <c r="Q67" s="36">
        <f t="shared" si="19"/>
        <v>0</v>
      </c>
      <c r="R67" s="36">
        <f t="shared" si="19"/>
        <v>0.20758785906249996</v>
      </c>
      <c r="S67" s="36">
        <f t="shared" si="19"/>
        <v>0</v>
      </c>
      <c r="T67" s="36">
        <f t="shared" si="19"/>
        <v>0</v>
      </c>
      <c r="U67" s="36">
        <f t="shared" si="19"/>
        <v>0</v>
      </c>
      <c r="V67" s="36">
        <f t="shared" si="19"/>
        <v>5.2662708000000003E-3</v>
      </c>
      <c r="W67" s="36">
        <f t="shared" si="19"/>
        <v>0</v>
      </c>
      <c r="X67" s="36">
        <f t="shared" si="19"/>
        <v>0</v>
      </c>
      <c r="Y67" s="36">
        <f t="shared" si="19"/>
        <v>0</v>
      </c>
      <c r="Z67" s="36">
        <f t="shared" si="19"/>
        <v>0</v>
      </c>
      <c r="AA67" s="36">
        <f t="shared" si="19"/>
        <v>0</v>
      </c>
      <c r="AB67" s="36">
        <f t="shared" si="19"/>
        <v>14.917051857709053</v>
      </c>
      <c r="AC67" s="36">
        <f t="shared" si="19"/>
        <v>2.5575763666600002E-2</v>
      </c>
      <c r="AD67" s="36">
        <f t="shared" si="19"/>
        <v>0</v>
      </c>
      <c r="AE67" s="36">
        <f t="shared" si="19"/>
        <v>0</v>
      </c>
      <c r="AF67" s="36">
        <f t="shared" si="19"/>
        <v>1.4668530687660999</v>
      </c>
      <c r="AG67" s="36">
        <f t="shared" si="19"/>
        <v>0</v>
      </c>
      <c r="AH67" s="36">
        <f t="shared" si="19"/>
        <v>0</v>
      </c>
      <c r="AI67" s="36">
        <f t="shared" si="19"/>
        <v>0</v>
      </c>
      <c r="AJ67" s="36">
        <f t="shared" si="19"/>
        <v>0</v>
      </c>
      <c r="AK67" s="36">
        <f t="shared" si="19"/>
        <v>0</v>
      </c>
      <c r="AL67" s="36">
        <f t="shared" si="19"/>
        <v>16.469276228992538</v>
      </c>
      <c r="AM67" s="36">
        <f t="shared" si="19"/>
        <v>0.16739079079999999</v>
      </c>
      <c r="AN67" s="36">
        <f t="shared" si="19"/>
        <v>0</v>
      </c>
      <c r="AO67" s="36">
        <f t="shared" si="19"/>
        <v>0</v>
      </c>
      <c r="AP67" s="36">
        <f t="shared" si="19"/>
        <v>0.58653215733309993</v>
      </c>
      <c r="AQ67" s="36">
        <f t="shared" si="19"/>
        <v>0</v>
      </c>
      <c r="AR67" s="36">
        <f t="shared" si="19"/>
        <v>0</v>
      </c>
      <c r="AS67" s="36">
        <f t="shared" si="19"/>
        <v>0</v>
      </c>
      <c r="AT67" s="36">
        <f t="shared" si="19"/>
        <v>0</v>
      </c>
      <c r="AU67" s="36">
        <f t="shared" si="19"/>
        <v>0</v>
      </c>
      <c r="AV67" s="36">
        <f t="shared" si="19"/>
        <v>4.517463494397207</v>
      </c>
      <c r="AW67" s="36">
        <f t="shared" si="19"/>
        <v>3.9347140199999998E-2</v>
      </c>
      <c r="AX67" s="36">
        <f t="shared" si="19"/>
        <v>0</v>
      </c>
      <c r="AY67" s="36">
        <f t="shared" si="19"/>
        <v>0</v>
      </c>
      <c r="AZ67" s="36">
        <f t="shared" si="19"/>
        <v>0.9389503505665</v>
      </c>
      <c r="BA67" s="36">
        <f t="shared" si="19"/>
        <v>0</v>
      </c>
      <c r="BB67" s="36">
        <f t="shared" si="19"/>
        <v>0</v>
      </c>
      <c r="BC67" s="36">
        <f t="shared" si="19"/>
        <v>0</v>
      </c>
      <c r="BD67" s="36">
        <f t="shared" si="19"/>
        <v>0</v>
      </c>
      <c r="BE67" s="36">
        <f t="shared" si="19"/>
        <v>0</v>
      </c>
      <c r="BF67" s="36">
        <f t="shared" si="19"/>
        <v>2.7571774272039069</v>
      </c>
      <c r="BG67" s="36">
        <f t="shared" si="19"/>
        <v>0</v>
      </c>
      <c r="BH67" s="36">
        <f t="shared" si="19"/>
        <v>0</v>
      </c>
      <c r="BI67" s="36">
        <f t="shared" si="19"/>
        <v>0</v>
      </c>
      <c r="BJ67" s="36">
        <f t="shared" si="19"/>
        <v>8.27805455666E-2</v>
      </c>
      <c r="BK67" s="39">
        <f>SUM(BK66)</f>
        <v>43.213813557660202</v>
      </c>
    </row>
    <row r="68" spans="1:63" ht="6" customHeight="1">
      <c r="A68" s="5"/>
      <c r="B68" s="23"/>
    </row>
    <row r="69" spans="1:63">
      <c r="A69" s="5"/>
      <c r="B69" s="5" t="s">
        <v>29</v>
      </c>
      <c r="L69" s="18" t="s">
        <v>41</v>
      </c>
    </row>
    <row r="70" spans="1:63">
      <c r="A70" s="5"/>
      <c r="B70" s="5" t="s">
        <v>30</v>
      </c>
      <c r="L70" s="5" t="s">
        <v>33</v>
      </c>
    </row>
    <row r="71" spans="1:63">
      <c r="L71" s="5" t="s">
        <v>34</v>
      </c>
    </row>
    <row r="72" spans="1:63">
      <c r="B72" s="5" t="s">
        <v>36</v>
      </c>
      <c r="L72" s="5" t="s">
        <v>102</v>
      </c>
    </row>
    <row r="73" spans="1:63">
      <c r="B73" s="5" t="s">
        <v>37</v>
      </c>
      <c r="L73" s="5" t="s">
        <v>104</v>
      </c>
    </row>
    <row r="74" spans="1:63">
      <c r="B74" s="5"/>
      <c r="L74" s="5" t="s">
        <v>35</v>
      </c>
    </row>
    <row r="82" spans="2:2">
      <c r="B82" s="5"/>
    </row>
  </sheetData>
  <mergeCells count="49">
    <mergeCell ref="B1:B5"/>
    <mergeCell ref="C2:V2"/>
    <mergeCell ref="W2:AP2"/>
    <mergeCell ref="AQ2:BJ2"/>
    <mergeCell ref="AV4:AZ4"/>
    <mergeCell ref="C4:G4"/>
    <mergeCell ref="M4:Q4"/>
    <mergeCell ref="C3:L3"/>
    <mergeCell ref="H4:L4"/>
    <mergeCell ref="R4:V4"/>
    <mergeCell ref="M3:V3"/>
    <mergeCell ref="W3:AF3"/>
    <mergeCell ref="AG3:AP3"/>
    <mergeCell ref="AQ3:AZ3"/>
    <mergeCell ref="BF4:BJ4"/>
    <mergeCell ref="W4:AA4"/>
    <mergeCell ref="C31:BK31"/>
    <mergeCell ref="C30:BK30"/>
    <mergeCell ref="C1:BK1"/>
    <mergeCell ref="BA3:BJ3"/>
    <mergeCell ref="BK2:BK5"/>
    <mergeCell ref="C7:BK7"/>
    <mergeCell ref="C6:BK6"/>
    <mergeCell ref="AQ4:AU4"/>
    <mergeCell ref="BA4:BE4"/>
    <mergeCell ref="AB4:AF4"/>
    <mergeCell ref="AL4:AP4"/>
    <mergeCell ref="AG4:AK4"/>
    <mergeCell ref="C45:BK45"/>
    <mergeCell ref="C44:BK44"/>
    <mergeCell ref="C43:BK43"/>
    <mergeCell ref="C35:BK35"/>
    <mergeCell ref="C32:BK32"/>
    <mergeCell ref="A1:A5"/>
    <mergeCell ref="C65:BK65"/>
    <mergeCell ref="C49:BK49"/>
    <mergeCell ref="C50:BK50"/>
    <mergeCell ref="C53:BK53"/>
    <mergeCell ref="C57:BK57"/>
    <mergeCell ref="C58:BK58"/>
    <mergeCell ref="C59:BK59"/>
    <mergeCell ref="C62:BK62"/>
    <mergeCell ref="C64:BK64"/>
    <mergeCell ref="C48:BK48"/>
    <mergeCell ref="C10:BK10"/>
    <mergeCell ref="C13:BK13"/>
    <mergeCell ref="C16:BK16"/>
    <mergeCell ref="C19:BK19"/>
    <mergeCell ref="C22:BK22"/>
  </mergeCells>
  <phoneticPr fontId="0" type="noConversion"/>
  <pageMargins left="0.7" right="0.7" top="0.37" bottom="0.37" header="0.3" footer="0.3"/>
  <pageSetup paperSize="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B2:L46"/>
  <sheetViews>
    <sheetView workbookViewId="0"/>
  </sheetViews>
  <sheetFormatPr defaultRowHeight="12.75"/>
  <cols>
    <col min="1" max="1" width="2.28515625" customWidth="1"/>
    <col min="3" max="3" width="25.28515625" bestFit="1" customWidth="1"/>
    <col min="4" max="6" width="18.28515625" bestFit="1" customWidth="1"/>
    <col min="7" max="7" width="17.28515625" bestFit="1" customWidth="1"/>
    <col min="8" max="8" width="19.85546875" bestFit="1" customWidth="1"/>
    <col min="9" max="9" width="15.85546875" bestFit="1" customWidth="1"/>
    <col min="10" max="10" width="17" bestFit="1" customWidth="1"/>
    <col min="11" max="11" width="18.28515625" bestFit="1" customWidth="1"/>
    <col min="12" max="12" width="19.85546875" bestFit="1" customWidth="1"/>
  </cols>
  <sheetData>
    <row r="2" spans="2:12">
      <c r="B2" s="79" t="s">
        <v>122</v>
      </c>
      <c r="C2" s="60"/>
      <c r="D2" s="60"/>
      <c r="E2" s="60"/>
      <c r="F2" s="60"/>
      <c r="G2" s="60"/>
      <c r="H2" s="60"/>
      <c r="I2" s="60"/>
      <c r="J2" s="60"/>
      <c r="K2" s="60"/>
      <c r="L2" s="80"/>
    </row>
    <row r="3" spans="2:12">
      <c r="B3" s="79" t="s">
        <v>119</v>
      </c>
      <c r="C3" s="60"/>
      <c r="D3" s="60"/>
      <c r="E3" s="60"/>
      <c r="F3" s="60"/>
      <c r="G3" s="60"/>
      <c r="H3" s="60"/>
      <c r="I3" s="60"/>
      <c r="J3" s="60"/>
      <c r="K3" s="60"/>
      <c r="L3" s="80"/>
    </row>
    <row r="4" spans="2:12" ht="30">
      <c r="B4" s="4" t="s">
        <v>79</v>
      </c>
      <c r="C4" s="22" t="s">
        <v>42</v>
      </c>
      <c r="D4" s="22" t="s">
        <v>91</v>
      </c>
      <c r="E4" s="22" t="s">
        <v>92</v>
      </c>
      <c r="F4" s="22" t="s">
        <v>7</v>
      </c>
      <c r="G4" s="22" t="s">
        <v>8</v>
      </c>
      <c r="H4" s="22" t="s">
        <v>23</v>
      </c>
      <c r="I4" s="22" t="s">
        <v>98</v>
      </c>
      <c r="J4" s="22" t="s">
        <v>99</v>
      </c>
      <c r="K4" s="22" t="s">
        <v>78</v>
      </c>
      <c r="L4" s="22" t="s">
        <v>100</v>
      </c>
    </row>
    <row r="5" spans="2:12">
      <c r="B5" s="19">
        <v>1</v>
      </c>
      <c r="C5" s="20" t="s">
        <v>43</v>
      </c>
      <c r="D5" s="40">
        <v>0</v>
      </c>
      <c r="E5" s="35">
        <v>0</v>
      </c>
      <c r="F5" s="35">
        <v>0.16397619759960003</v>
      </c>
      <c r="G5" s="35">
        <v>0.13359418796630002</v>
      </c>
      <c r="H5" s="35">
        <v>0</v>
      </c>
      <c r="I5" s="35">
        <v>0</v>
      </c>
      <c r="J5" s="35">
        <v>0</v>
      </c>
      <c r="K5" s="35">
        <f>SUM(D5:J5)</f>
        <v>0.29757038556590004</v>
      </c>
      <c r="L5" s="35">
        <v>0</v>
      </c>
    </row>
    <row r="6" spans="2:12">
      <c r="B6" s="19">
        <v>2</v>
      </c>
      <c r="C6" s="21" t="s">
        <v>44</v>
      </c>
      <c r="D6" s="40">
        <v>9.7274344824316987</v>
      </c>
      <c r="E6" s="35">
        <v>1.5324047675283003</v>
      </c>
      <c r="F6" s="35">
        <v>14.601935870702958</v>
      </c>
      <c r="G6" s="35">
        <v>2.6310604719095019</v>
      </c>
      <c r="H6" s="35">
        <v>0</v>
      </c>
      <c r="I6" s="35">
        <v>0.31840000000000002</v>
      </c>
      <c r="J6" s="35">
        <v>0</v>
      </c>
      <c r="K6" s="35">
        <f t="shared" ref="K6:K41" si="0">SUM(D6:J6)</f>
        <v>28.811235592572459</v>
      </c>
      <c r="L6" s="35">
        <v>0.35992244852849986</v>
      </c>
    </row>
    <row r="7" spans="2:12">
      <c r="B7" s="19">
        <v>3</v>
      </c>
      <c r="C7" s="20" t="s">
        <v>45</v>
      </c>
      <c r="D7" s="40">
        <v>0</v>
      </c>
      <c r="E7" s="35">
        <v>0</v>
      </c>
      <c r="F7" s="35">
        <v>0.192963891932</v>
      </c>
      <c r="G7" s="35">
        <v>5.5399900666000005E-3</v>
      </c>
      <c r="H7" s="35">
        <v>0</v>
      </c>
      <c r="I7" s="35">
        <v>7.1000000000000004E-3</v>
      </c>
      <c r="J7" s="35">
        <v>0</v>
      </c>
      <c r="K7" s="35">
        <f t="shared" si="0"/>
        <v>0.2056038819986</v>
      </c>
      <c r="L7" s="35">
        <v>5.3504285533000004E-2</v>
      </c>
    </row>
    <row r="8" spans="2:12">
      <c r="B8" s="19">
        <v>4</v>
      </c>
      <c r="C8" s="21" t="s">
        <v>46</v>
      </c>
      <c r="D8" s="40">
        <v>98.322070731265995</v>
      </c>
      <c r="E8" s="35">
        <v>1.6644055162980005</v>
      </c>
      <c r="F8" s="35">
        <v>7.2995833963000152</v>
      </c>
      <c r="G8" s="35">
        <v>3.3742594923647999</v>
      </c>
      <c r="H8" s="35">
        <v>0</v>
      </c>
      <c r="I8" s="35">
        <v>0.16439999999999999</v>
      </c>
      <c r="J8" s="35">
        <v>0</v>
      </c>
      <c r="K8" s="35">
        <f t="shared" si="0"/>
        <v>110.82471913622881</v>
      </c>
      <c r="L8" s="35">
        <v>0.57353916156169971</v>
      </c>
    </row>
    <row r="9" spans="2:12">
      <c r="B9" s="19">
        <v>5</v>
      </c>
      <c r="C9" s="21" t="s">
        <v>47</v>
      </c>
      <c r="D9" s="40">
        <v>1.5269774009981001</v>
      </c>
      <c r="E9" s="35">
        <v>2.2951419770630004</v>
      </c>
      <c r="F9" s="35">
        <v>21.186076046500325</v>
      </c>
      <c r="G9" s="35">
        <v>6.2378536280738119</v>
      </c>
      <c r="H9" s="35">
        <v>0</v>
      </c>
      <c r="I9" s="35">
        <v>0.99360000000000004</v>
      </c>
      <c r="J9" s="35">
        <v>0</v>
      </c>
      <c r="K9" s="35">
        <f t="shared" si="0"/>
        <v>32.239649052635237</v>
      </c>
      <c r="L9" s="35">
        <v>0.87571391189040038</v>
      </c>
    </row>
    <row r="10" spans="2:12">
      <c r="B10" s="19">
        <v>6</v>
      </c>
      <c r="C10" s="21" t="s">
        <v>48</v>
      </c>
      <c r="D10" s="40">
        <v>0.48444704566609992</v>
      </c>
      <c r="E10" s="35">
        <v>2.9457819696648002</v>
      </c>
      <c r="F10" s="35">
        <v>8.671301664340108</v>
      </c>
      <c r="G10" s="35">
        <v>1.5092753854298002</v>
      </c>
      <c r="H10" s="35">
        <v>0</v>
      </c>
      <c r="I10" s="35">
        <v>0.15160000000000001</v>
      </c>
      <c r="J10" s="35">
        <v>0</v>
      </c>
      <c r="K10" s="35">
        <f t="shared" si="0"/>
        <v>13.762406065100809</v>
      </c>
      <c r="L10" s="35">
        <v>0.42139953149690001</v>
      </c>
    </row>
    <row r="11" spans="2:12">
      <c r="B11" s="19">
        <v>7</v>
      </c>
      <c r="C11" s="21" t="s">
        <v>49</v>
      </c>
      <c r="D11" s="40">
        <v>1.4535118666983002</v>
      </c>
      <c r="E11" s="35">
        <v>16.421251015593008</v>
      </c>
      <c r="F11" s="35">
        <v>13.800469047005832</v>
      </c>
      <c r="G11" s="35">
        <v>5.7517525653461146</v>
      </c>
      <c r="H11" s="35">
        <v>0</v>
      </c>
      <c r="I11" s="35">
        <v>0</v>
      </c>
      <c r="J11" s="35">
        <v>0</v>
      </c>
      <c r="K11" s="35">
        <f t="shared" si="0"/>
        <v>37.426984494643257</v>
      </c>
      <c r="L11" s="35">
        <v>0.74218774002610033</v>
      </c>
    </row>
    <row r="12" spans="2:12">
      <c r="B12" s="19">
        <v>8</v>
      </c>
      <c r="C12" s="20" t="s">
        <v>50</v>
      </c>
      <c r="D12" s="40">
        <v>0</v>
      </c>
      <c r="E12" s="35">
        <v>0</v>
      </c>
      <c r="F12" s="35">
        <v>0</v>
      </c>
      <c r="G12" s="35">
        <v>0</v>
      </c>
      <c r="H12" s="35">
        <v>0</v>
      </c>
      <c r="I12" s="35">
        <v>0</v>
      </c>
      <c r="J12" s="35">
        <v>0</v>
      </c>
      <c r="K12" s="35">
        <f t="shared" si="0"/>
        <v>0</v>
      </c>
      <c r="L12" s="35">
        <v>0</v>
      </c>
    </row>
    <row r="13" spans="2:12">
      <c r="B13" s="19">
        <v>9</v>
      </c>
      <c r="C13" s="20" t="s">
        <v>51</v>
      </c>
      <c r="D13" s="40">
        <v>0</v>
      </c>
      <c r="E13" s="35">
        <v>0</v>
      </c>
      <c r="F13" s="35">
        <v>0</v>
      </c>
      <c r="G13" s="35">
        <v>0</v>
      </c>
      <c r="H13" s="35">
        <v>0</v>
      </c>
      <c r="I13" s="35">
        <v>0</v>
      </c>
      <c r="J13" s="35">
        <v>0</v>
      </c>
      <c r="K13" s="35">
        <f t="shared" si="0"/>
        <v>0</v>
      </c>
      <c r="L13" s="35">
        <v>0</v>
      </c>
    </row>
    <row r="14" spans="2:12">
      <c r="B14" s="19">
        <v>10</v>
      </c>
      <c r="C14" s="21" t="s">
        <v>52</v>
      </c>
      <c r="D14" s="40">
        <v>0.8693805661331</v>
      </c>
      <c r="E14" s="35">
        <v>1.4230174684659995</v>
      </c>
      <c r="F14" s="35">
        <v>5.0088751529137063</v>
      </c>
      <c r="G14" s="35">
        <v>1.6298419052287993</v>
      </c>
      <c r="H14" s="35">
        <v>0</v>
      </c>
      <c r="I14" s="35">
        <v>8.1000000000000003E-2</v>
      </c>
      <c r="J14" s="35">
        <v>0</v>
      </c>
      <c r="K14" s="35">
        <f t="shared" si="0"/>
        <v>9.0121150927416043</v>
      </c>
      <c r="L14" s="35">
        <v>0.43774287396430001</v>
      </c>
    </row>
    <row r="15" spans="2:12">
      <c r="B15" s="19">
        <v>11</v>
      </c>
      <c r="C15" s="21" t="s">
        <v>53</v>
      </c>
      <c r="D15" s="40">
        <v>97.990278748394601</v>
      </c>
      <c r="E15" s="35">
        <v>109.45190944214863</v>
      </c>
      <c r="F15" s="35">
        <v>84.975809738010696</v>
      </c>
      <c r="G15" s="35">
        <v>20.594244443869922</v>
      </c>
      <c r="H15" s="35">
        <v>0</v>
      </c>
      <c r="I15" s="35">
        <v>0.89510000000000001</v>
      </c>
      <c r="J15" s="35">
        <v>0</v>
      </c>
      <c r="K15" s="35">
        <f t="shared" si="0"/>
        <v>313.90734237242384</v>
      </c>
      <c r="L15" s="35">
        <v>1.9778465130479981</v>
      </c>
    </row>
    <row r="16" spans="2:12">
      <c r="B16" s="19">
        <v>12</v>
      </c>
      <c r="C16" s="21" t="s">
        <v>54</v>
      </c>
      <c r="D16" s="40">
        <v>282.68747993313156</v>
      </c>
      <c r="E16" s="35">
        <v>11.011091111562608</v>
      </c>
      <c r="F16" s="35">
        <v>35.339431168809448</v>
      </c>
      <c r="G16" s="35">
        <v>7.2757063881123187</v>
      </c>
      <c r="H16" s="35">
        <v>0</v>
      </c>
      <c r="I16" s="35">
        <v>0.71940000000000004</v>
      </c>
      <c r="J16" s="35">
        <v>0</v>
      </c>
      <c r="K16" s="35">
        <f t="shared" si="0"/>
        <v>337.03310860161594</v>
      </c>
      <c r="L16" s="35">
        <v>0.90902295416059975</v>
      </c>
    </row>
    <row r="17" spans="2:12">
      <c r="B17" s="19">
        <v>13</v>
      </c>
      <c r="C17" s="21" t="s">
        <v>55</v>
      </c>
      <c r="D17" s="40">
        <v>0.2089420320998</v>
      </c>
      <c r="E17" s="35">
        <v>6.1738682709326005</v>
      </c>
      <c r="F17" s="35">
        <v>9.2118559333368015</v>
      </c>
      <c r="G17" s="35">
        <v>1.9556127419298002</v>
      </c>
      <c r="H17" s="35">
        <v>0</v>
      </c>
      <c r="I17" s="35">
        <v>4.3799999999999999E-2</v>
      </c>
      <c r="J17" s="35">
        <v>0</v>
      </c>
      <c r="K17" s="35">
        <f t="shared" si="0"/>
        <v>17.594078978299002</v>
      </c>
      <c r="L17" s="35">
        <v>0.4181416068963999</v>
      </c>
    </row>
    <row r="18" spans="2:12">
      <c r="B18" s="19">
        <v>14</v>
      </c>
      <c r="C18" s="21" t="s">
        <v>56</v>
      </c>
      <c r="D18" s="40">
        <v>4.3009759666E-3</v>
      </c>
      <c r="E18" s="35">
        <v>0.29607924223219989</v>
      </c>
      <c r="F18" s="35">
        <v>5.8236887550084058</v>
      </c>
      <c r="G18" s="35">
        <v>1.5953354796290995</v>
      </c>
      <c r="H18" s="35">
        <v>0</v>
      </c>
      <c r="I18" s="35">
        <v>3.1899999999999998E-2</v>
      </c>
      <c r="J18" s="35">
        <v>0</v>
      </c>
      <c r="K18" s="35">
        <f t="shared" si="0"/>
        <v>7.7513044528363055</v>
      </c>
      <c r="L18" s="35">
        <v>0.1160268773325</v>
      </c>
    </row>
    <row r="19" spans="2:12">
      <c r="B19" s="19">
        <v>15</v>
      </c>
      <c r="C19" s="21" t="s">
        <v>57</v>
      </c>
      <c r="D19" s="40">
        <v>0.80710221296560003</v>
      </c>
      <c r="E19" s="35">
        <v>2.484246844197</v>
      </c>
      <c r="F19" s="35">
        <v>15.682459195679954</v>
      </c>
      <c r="G19" s="35">
        <v>4.3884115767479077</v>
      </c>
      <c r="H19" s="35">
        <v>0</v>
      </c>
      <c r="I19" s="35">
        <v>1.4999999999999999E-2</v>
      </c>
      <c r="J19" s="35">
        <v>0</v>
      </c>
      <c r="K19" s="35">
        <f t="shared" si="0"/>
        <v>23.377219829590459</v>
      </c>
      <c r="L19" s="35">
        <v>0.65408964475849984</v>
      </c>
    </row>
    <row r="20" spans="2:12">
      <c r="B20" s="19">
        <v>16</v>
      </c>
      <c r="C20" s="21" t="s">
        <v>58</v>
      </c>
      <c r="D20" s="40">
        <v>394.90610770609186</v>
      </c>
      <c r="E20" s="35">
        <v>114.67550901641567</v>
      </c>
      <c r="F20" s="35">
        <v>106.34061804676435</v>
      </c>
      <c r="G20" s="35">
        <v>26.647217266620117</v>
      </c>
      <c r="H20" s="35">
        <v>0</v>
      </c>
      <c r="I20" s="35">
        <v>2.4530000000000003</v>
      </c>
      <c r="J20" s="35">
        <v>0</v>
      </c>
      <c r="K20" s="35">
        <f t="shared" si="0"/>
        <v>645.022452035892</v>
      </c>
      <c r="L20" s="35">
        <v>2.3560796941512008</v>
      </c>
    </row>
    <row r="21" spans="2:12">
      <c r="B21" s="19">
        <v>17</v>
      </c>
      <c r="C21" s="21" t="s">
        <v>59</v>
      </c>
      <c r="D21" s="40">
        <v>147.12449106156544</v>
      </c>
      <c r="E21" s="35">
        <v>135.18828624219688</v>
      </c>
      <c r="F21" s="35">
        <v>28.214538664641516</v>
      </c>
      <c r="G21" s="35">
        <v>8.0318646938705065</v>
      </c>
      <c r="H21" s="35">
        <v>0</v>
      </c>
      <c r="I21" s="35">
        <v>0.60820000000000007</v>
      </c>
      <c r="J21" s="35">
        <v>0</v>
      </c>
      <c r="K21" s="35">
        <f t="shared" si="0"/>
        <v>319.16738066227435</v>
      </c>
      <c r="L21" s="35">
        <v>0.90462189809149984</v>
      </c>
    </row>
    <row r="22" spans="2:12">
      <c r="B22" s="19">
        <v>18</v>
      </c>
      <c r="C22" s="20" t="s">
        <v>60</v>
      </c>
      <c r="D22" s="40">
        <v>0</v>
      </c>
      <c r="E22" s="35">
        <v>0</v>
      </c>
      <c r="F22" s="35">
        <v>0</v>
      </c>
      <c r="G22" s="35">
        <v>0</v>
      </c>
      <c r="H22" s="35">
        <v>0</v>
      </c>
      <c r="I22" s="35">
        <v>0</v>
      </c>
      <c r="J22" s="35">
        <v>0</v>
      </c>
      <c r="K22" s="35">
        <f t="shared" si="0"/>
        <v>0</v>
      </c>
      <c r="L22" s="35">
        <v>0</v>
      </c>
    </row>
    <row r="23" spans="2:12">
      <c r="B23" s="19">
        <v>19</v>
      </c>
      <c r="C23" s="21" t="s">
        <v>61</v>
      </c>
      <c r="D23" s="40">
        <v>28.675871631428308</v>
      </c>
      <c r="E23" s="35">
        <v>40.229476386239121</v>
      </c>
      <c r="F23" s="35">
        <v>73.383080835101865</v>
      </c>
      <c r="G23" s="35">
        <v>23.327469375515552</v>
      </c>
      <c r="H23" s="35">
        <v>0</v>
      </c>
      <c r="I23" s="35">
        <v>2.0438999999999998</v>
      </c>
      <c r="J23" s="35">
        <v>0</v>
      </c>
      <c r="K23" s="35">
        <f t="shared" si="0"/>
        <v>167.65979822828487</v>
      </c>
      <c r="L23" s="35">
        <v>1.3141651076815006</v>
      </c>
    </row>
    <row r="24" spans="2:12">
      <c r="B24" s="19">
        <v>20</v>
      </c>
      <c r="C24" s="21" t="s">
        <v>62</v>
      </c>
      <c r="D24" s="40">
        <v>1408.4699930574948</v>
      </c>
      <c r="E24" s="35">
        <v>548.08938831032492</v>
      </c>
      <c r="F24" s="35">
        <v>907.98811160455875</v>
      </c>
      <c r="G24" s="35">
        <v>95.300199762259794</v>
      </c>
      <c r="H24" s="35">
        <v>0</v>
      </c>
      <c r="I24" s="35">
        <v>56.063599999999994</v>
      </c>
      <c r="J24" s="35">
        <v>0</v>
      </c>
      <c r="K24" s="35">
        <f t="shared" si="0"/>
        <v>3015.9112927346382</v>
      </c>
      <c r="L24" s="35">
        <v>14.433899780079004</v>
      </c>
    </row>
    <row r="25" spans="2:12">
      <c r="B25" s="19">
        <v>21</v>
      </c>
      <c r="C25" s="20" t="s">
        <v>63</v>
      </c>
      <c r="D25" s="40">
        <v>0</v>
      </c>
      <c r="E25" s="35">
        <v>1.2247285332E-3</v>
      </c>
      <c r="F25" s="35">
        <v>0.1495610190651</v>
      </c>
      <c r="G25" s="35">
        <v>1.2523208666E-3</v>
      </c>
      <c r="H25" s="35">
        <v>0</v>
      </c>
      <c r="I25" s="35">
        <v>0</v>
      </c>
      <c r="J25" s="35">
        <v>0</v>
      </c>
      <c r="K25" s="35">
        <f t="shared" si="0"/>
        <v>0.15203806846489998</v>
      </c>
      <c r="L25" s="35">
        <v>2.47228E-5</v>
      </c>
    </row>
    <row r="26" spans="2:12">
      <c r="B26" s="19">
        <v>22</v>
      </c>
      <c r="C26" s="21" t="s">
        <v>64</v>
      </c>
      <c r="D26" s="40">
        <v>0</v>
      </c>
      <c r="E26" s="35">
        <v>3.5514625000000002E-3</v>
      </c>
      <c r="F26" s="35">
        <v>0.82573778553079991</v>
      </c>
      <c r="G26" s="35">
        <v>3.8860208330999996E-3</v>
      </c>
      <c r="H26" s="35">
        <v>0</v>
      </c>
      <c r="I26" s="35">
        <v>0.224</v>
      </c>
      <c r="J26" s="35">
        <v>0</v>
      </c>
      <c r="K26" s="35">
        <f t="shared" si="0"/>
        <v>1.0571752688639</v>
      </c>
      <c r="L26" s="35">
        <v>3.8143386566200012E-2</v>
      </c>
    </row>
    <row r="27" spans="2:12">
      <c r="B27" s="19">
        <v>23</v>
      </c>
      <c r="C27" s="20" t="s">
        <v>65</v>
      </c>
      <c r="D27" s="40">
        <v>0</v>
      </c>
      <c r="E27" s="35">
        <v>1.1172799999999999E-5</v>
      </c>
      <c r="F27" s="35">
        <v>8.7964E-4</v>
      </c>
      <c r="G27" s="35">
        <v>0</v>
      </c>
      <c r="H27" s="35">
        <v>0</v>
      </c>
      <c r="I27" s="35">
        <v>0</v>
      </c>
      <c r="J27" s="35">
        <v>0</v>
      </c>
      <c r="K27" s="35">
        <f t="shared" si="0"/>
        <v>8.908128E-4</v>
      </c>
      <c r="L27" s="35">
        <v>1.2019157999899999E-2</v>
      </c>
    </row>
    <row r="28" spans="2:12">
      <c r="B28" s="19">
        <v>24</v>
      </c>
      <c r="C28" s="20" t="s">
        <v>66</v>
      </c>
      <c r="D28" s="40">
        <v>0</v>
      </c>
      <c r="E28" s="35">
        <v>0</v>
      </c>
      <c r="F28" s="35">
        <v>0.55809021726289998</v>
      </c>
      <c r="G28" s="35">
        <v>0.11326201979989999</v>
      </c>
      <c r="H28" s="35">
        <v>0</v>
      </c>
      <c r="I28" s="35">
        <v>9.5299999999999996E-2</v>
      </c>
      <c r="J28" s="35">
        <v>0</v>
      </c>
      <c r="K28" s="35">
        <f t="shared" si="0"/>
        <v>0.76665223706279995</v>
      </c>
      <c r="L28" s="35">
        <v>4.0161720366499995E-2</v>
      </c>
    </row>
    <row r="29" spans="2:12">
      <c r="B29" s="19">
        <v>25</v>
      </c>
      <c r="C29" s="21" t="s">
        <v>67</v>
      </c>
      <c r="D29" s="40">
        <v>555.45476590729572</v>
      </c>
      <c r="E29" s="35">
        <v>86.638365593518643</v>
      </c>
      <c r="F29" s="35">
        <v>183.11176293127798</v>
      </c>
      <c r="G29" s="35">
        <v>19.44776069818904</v>
      </c>
      <c r="H29" s="35">
        <v>0</v>
      </c>
      <c r="I29" s="35">
        <v>2.5489999999999999</v>
      </c>
      <c r="J29" s="35">
        <v>0</v>
      </c>
      <c r="K29" s="35">
        <f t="shared" si="0"/>
        <v>847.20165513028144</v>
      </c>
      <c r="L29" s="35">
        <v>1.9983654591221034</v>
      </c>
    </row>
    <row r="30" spans="2:12">
      <c r="B30" s="19">
        <v>26</v>
      </c>
      <c r="C30" s="21" t="s">
        <v>68</v>
      </c>
      <c r="D30" s="40">
        <v>42.284416154596897</v>
      </c>
      <c r="E30" s="35">
        <v>8.5523371756561009</v>
      </c>
      <c r="F30" s="35">
        <v>14.897534139848243</v>
      </c>
      <c r="G30" s="35">
        <v>5.9731518053439085</v>
      </c>
      <c r="H30" s="35">
        <v>0</v>
      </c>
      <c r="I30" s="35">
        <v>0.81230000000000002</v>
      </c>
      <c r="J30" s="35">
        <v>0</v>
      </c>
      <c r="K30" s="35">
        <f t="shared" si="0"/>
        <v>72.519739275445133</v>
      </c>
      <c r="L30" s="35">
        <v>0.99081068619300017</v>
      </c>
    </row>
    <row r="31" spans="2:12">
      <c r="B31" s="19">
        <v>27</v>
      </c>
      <c r="C31" s="21" t="s">
        <v>17</v>
      </c>
      <c r="D31" s="40">
        <v>4.4674473216331991</v>
      </c>
      <c r="E31" s="35">
        <v>1.420585E-3</v>
      </c>
      <c r="F31" s="35">
        <v>1.3067837437304997</v>
      </c>
      <c r="G31" s="35">
        <v>1.4358013104656999</v>
      </c>
      <c r="H31" s="35">
        <v>0</v>
      </c>
      <c r="I31" s="35">
        <v>0.73270000000000002</v>
      </c>
      <c r="J31" s="35">
        <v>0</v>
      </c>
      <c r="K31" s="35">
        <f t="shared" si="0"/>
        <v>7.944152960829399</v>
      </c>
      <c r="L31" s="35">
        <v>2.32034011E-2</v>
      </c>
    </row>
    <row r="32" spans="2:12">
      <c r="B32" s="19">
        <v>28</v>
      </c>
      <c r="C32" s="21" t="s">
        <v>69</v>
      </c>
      <c r="D32" s="40">
        <v>6.75249539664E-2</v>
      </c>
      <c r="E32" s="35">
        <v>4.7843374664999997E-3</v>
      </c>
      <c r="F32" s="35">
        <v>2.4412621126621015</v>
      </c>
      <c r="G32" s="35">
        <v>0.43402705833189997</v>
      </c>
      <c r="H32" s="35">
        <v>0</v>
      </c>
      <c r="I32" s="35">
        <v>0</v>
      </c>
      <c r="J32" s="35">
        <v>0</v>
      </c>
      <c r="K32" s="35">
        <f t="shared" si="0"/>
        <v>2.9475984624269018</v>
      </c>
      <c r="L32" s="35">
        <v>3.7916214966199999E-2</v>
      </c>
    </row>
    <row r="33" spans="2:12">
      <c r="B33" s="19">
        <v>29</v>
      </c>
      <c r="C33" s="21" t="s">
        <v>70</v>
      </c>
      <c r="D33" s="40">
        <v>17.567749256264097</v>
      </c>
      <c r="E33" s="35">
        <v>9.8583415324916981</v>
      </c>
      <c r="F33" s="35">
        <v>18.604786564652635</v>
      </c>
      <c r="G33" s="35">
        <v>5.1803434815828089</v>
      </c>
      <c r="H33" s="35">
        <v>0</v>
      </c>
      <c r="I33" s="35">
        <v>0.22409999999999999</v>
      </c>
      <c r="J33" s="35">
        <v>0</v>
      </c>
      <c r="K33" s="35">
        <f t="shared" si="0"/>
        <v>51.435320834991238</v>
      </c>
      <c r="L33" s="35">
        <v>0.81927047609369918</v>
      </c>
    </row>
    <row r="34" spans="2:12">
      <c r="B34" s="19">
        <v>30</v>
      </c>
      <c r="C34" s="21" t="s">
        <v>71</v>
      </c>
      <c r="D34" s="40">
        <v>6.3663735868632978</v>
      </c>
      <c r="E34" s="35">
        <v>3.8292735806939007</v>
      </c>
      <c r="F34" s="35">
        <v>42.992670788436854</v>
      </c>
      <c r="G34" s="35">
        <v>7.9912297368719187</v>
      </c>
      <c r="H34" s="35">
        <v>0</v>
      </c>
      <c r="I34" s="35">
        <v>0.9919</v>
      </c>
      <c r="J34" s="35">
        <v>0</v>
      </c>
      <c r="K34" s="35">
        <f t="shared" si="0"/>
        <v>62.171447692865968</v>
      </c>
      <c r="L34" s="35">
        <v>1.2479433711886996</v>
      </c>
    </row>
    <row r="35" spans="2:12">
      <c r="B35" s="19">
        <v>31</v>
      </c>
      <c r="C35" s="20" t="s">
        <v>72</v>
      </c>
      <c r="D35" s="40">
        <v>0.29450280206660001</v>
      </c>
      <c r="E35" s="35">
        <v>0.27383433039999999</v>
      </c>
      <c r="F35" s="35">
        <v>0.20849605666519994</v>
      </c>
      <c r="G35" s="35">
        <v>2.3709741966600001E-2</v>
      </c>
      <c r="H35" s="35">
        <v>0</v>
      </c>
      <c r="I35" s="35">
        <v>0</v>
      </c>
      <c r="J35" s="35">
        <v>0</v>
      </c>
      <c r="K35" s="35">
        <f t="shared" si="0"/>
        <v>0.80054293109839991</v>
      </c>
      <c r="L35" s="35">
        <v>5.15171048327E-2</v>
      </c>
    </row>
    <row r="36" spans="2:12">
      <c r="B36" s="19">
        <v>32</v>
      </c>
      <c r="C36" s="21" t="s">
        <v>73</v>
      </c>
      <c r="D36" s="40">
        <v>76.207788591195211</v>
      </c>
      <c r="E36" s="35">
        <v>25.347933644721103</v>
      </c>
      <c r="F36" s="35">
        <v>74.871689454684073</v>
      </c>
      <c r="G36" s="35">
        <v>16.17126564898324</v>
      </c>
      <c r="H36" s="35">
        <v>0</v>
      </c>
      <c r="I36" s="35">
        <v>2.0602</v>
      </c>
      <c r="J36" s="35">
        <v>0</v>
      </c>
      <c r="K36" s="35">
        <f t="shared" si="0"/>
        <v>194.65887733958363</v>
      </c>
      <c r="L36" s="35">
        <v>2.6708599549717076</v>
      </c>
    </row>
    <row r="37" spans="2:12">
      <c r="B37" s="19">
        <v>33</v>
      </c>
      <c r="C37" s="21" t="s">
        <v>120</v>
      </c>
      <c r="D37" s="40">
        <v>84.656238118222475</v>
      </c>
      <c r="E37" s="35">
        <v>13.660266922552092</v>
      </c>
      <c r="F37" s="35">
        <v>70.54666613246836</v>
      </c>
      <c r="G37" s="35">
        <v>15.467697422213634</v>
      </c>
      <c r="H37" s="40">
        <v>0</v>
      </c>
      <c r="I37" s="35">
        <v>0.83030000000000004</v>
      </c>
      <c r="J37" s="40">
        <v>0</v>
      </c>
      <c r="K37" s="35">
        <f t="shared" si="0"/>
        <v>185.16116859545656</v>
      </c>
      <c r="L37" s="35">
        <v>1.8063079926530998</v>
      </c>
    </row>
    <row r="38" spans="2:12">
      <c r="B38" s="19">
        <v>34</v>
      </c>
      <c r="C38" s="21" t="s">
        <v>74</v>
      </c>
      <c r="D38" s="40">
        <v>6.9137153330000006E-4</v>
      </c>
      <c r="E38" s="35">
        <v>8.0570037499999997E-2</v>
      </c>
      <c r="F38" s="35">
        <v>0.94348015226179971</v>
      </c>
      <c r="G38" s="35">
        <v>0.16744646033299998</v>
      </c>
      <c r="H38" s="35">
        <v>0</v>
      </c>
      <c r="I38" s="35">
        <v>4.7899999999999998E-2</v>
      </c>
      <c r="J38" s="35">
        <v>0</v>
      </c>
      <c r="K38" s="35">
        <f t="shared" si="0"/>
        <v>1.2400880216280996</v>
      </c>
      <c r="L38" s="35">
        <v>1.5221872033199999E-2</v>
      </c>
    </row>
    <row r="39" spans="2:12">
      <c r="B39" s="19">
        <v>35</v>
      </c>
      <c r="C39" s="21" t="s">
        <v>75</v>
      </c>
      <c r="D39" s="40">
        <v>90.475013934427423</v>
      </c>
      <c r="E39" s="35">
        <v>63.829138057637337</v>
      </c>
      <c r="F39" s="35">
        <v>141.21068587476586</v>
      </c>
      <c r="G39" s="35">
        <v>34.706911645739233</v>
      </c>
      <c r="H39" s="35">
        <v>0</v>
      </c>
      <c r="I39" s="35">
        <v>1.3378000000000001</v>
      </c>
      <c r="J39" s="35">
        <v>0</v>
      </c>
      <c r="K39" s="35">
        <f t="shared" si="0"/>
        <v>331.55954951256984</v>
      </c>
      <c r="L39" s="35">
        <v>2.2853346163038073</v>
      </c>
    </row>
    <row r="40" spans="2:12">
      <c r="B40" s="19">
        <v>36</v>
      </c>
      <c r="C40" s="21" t="s">
        <v>76</v>
      </c>
      <c r="D40" s="40">
        <v>0.14391301926640004</v>
      </c>
      <c r="E40" s="35">
        <v>2.5087094770316001</v>
      </c>
      <c r="F40" s="35">
        <v>8.0864763668712101</v>
      </c>
      <c r="G40" s="35">
        <v>3.3745469893263014</v>
      </c>
      <c r="H40" s="35">
        <v>0</v>
      </c>
      <c r="I40" s="35">
        <v>0</v>
      </c>
      <c r="J40" s="35">
        <v>0</v>
      </c>
      <c r="K40" s="35">
        <f t="shared" si="0"/>
        <v>14.113645852495512</v>
      </c>
      <c r="L40" s="35">
        <v>0.4166511624631995</v>
      </c>
    </row>
    <row r="41" spans="2:12">
      <c r="B41" s="19">
        <v>37</v>
      </c>
      <c r="C41" s="21" t="s">
        <v>77</v>
      </c>
      <c r="D41" s="40">
        <v>98.502173535393268</v>
      </c>
      <c r="E41" s="35">
        <v>142.42644619113531</v>
      </c>
      <c r="F41" s="35">
        <v>95.896102123516684</v>
      </c>
      <c r="G41" s="35">
        <v>24.104798024029105</v>
      </c>
      <c r="H41" s="35">
        <v>0</v>
      </c>
      <c r="I41" s="35">
        <v>3.7819000000000003</v>
      </c>
      <c r="J41" s="35">
        <v>0</v>
      </c>
      <c r="K41" s="35">
        <f t="shared" si="0"/>
        <v>364.71141987407435</v>
      </c>
      <c r="L41" s="35">
        <v>4.2121582288062021</v>
      </c>
    </row>
    <row r="42" spans="2:12" ht="15">
      <c r="B42" s="22" t="s">
        <v>11</v>
      </c>
      <c r="C42" s="4"/>
      <c r="D42" s="46">
        <f t="shared" ref="D42:L42" si="1">SUM(D5:D41)</f>
        <v>3449.7469880050562</v>
      </c>
      <c r="E42" s="35">
        <f>SUM(E5:E41)</f>
        <v>1350.8980664105</v>
      </c>
      <c r="F42" s="35">
        <f t="shared" si="1"/>
        <v>1994.537440312906</v>
      </c>
      <c r="G42" s="35">
        <f>SUM(G5:G41)</f>
        <v>344.98632973981671</v>
      </c>
      <c r="H42" s="45">
        <f t="shared" si="1"/>
        <v>0</v>
      </c>
      <c r="I42" s="45">
        <f t="shared" si="1"/>
        <v>78.277399999999972</v>
      </c>
      <c r="J42" s="45">
        <f t="shared" si="1"/>
        <v>0</v>
      </c>
      <c r="K42" s="45">
        <f t="shared" si="1"/>
        <v>7218.44622446828</v>
      </c>
      <c r="L42" s="35">
        <f t="shared" si="1"/>
        <v>43.21381355766033</v>
      </c>
    </row>
    <row r="43" spans="2:12">
      <c r="B43" t="s">
        <v>93</v>
      </c>
    </row>
    <row r="46" spans="2:12">
      <c r="D46" s="51"/>
      <c r="E46" s="51"/>
    </row>
  </sheetData>
  <mergeCells count="2">
    <mergeCell ref="B2:L2"/>
    <mergeCell ref="B3:L3"/>
  </mergeCells>
  <phoneticPr fontId="0" type="noConversion"/>
  <pageMargins left="0.7" right="0.7" top="0.75" bottom="0.75" header="0.3" footer="0.3"/>
  <pageSetup paperSize="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Anex A1 Frmtfor AAUM disclosure</vt:lpstr>
      <vt:lpstr>Anex A2 Frmt AAUM stateUT wise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Vimal Bhatter</dc:creator>
  <cp:lastModifiedBy>imf0271</cp:lastModifiedBy>
  <cp:lastPrinted>2014-03-24T10:58:12Z</cp:lastPrinted>
  <dcterms:created xsi:type="dcterms:W3CDTF">2014-01-06T04:43:23Z</dcterms:created>
  <dcterms:modified xsi:type="dcterms:W3CDTF">2017-05-09T06:30:29Z</dcterms:modified>
</cp:coreProperties>
</file>